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6545a442370f4c/Documentos/PBL PAPELES DE TRABAJO TERCER TRIMESTRE 2021/IMPRESOS CUENTA PÚBLICA/"/>
    </mc:Choice>
  </mc:AlternateContent>
  <xr:revisionPtr revIDLastSave="0" documentId="8_{57DF1151-C31D-4DCB-A280-B0B9FCF72949}" xr6:coauthVersionLast="47" xr6:coauthVersionMax="47" xr10:uidLastSave="{00000000-0000-0000-0000-000000000000}"/>
  <bookViews>
    <workbookView xWindow="-120" yWindow="-120" windowWidth="20730" windowHeight="11160" tabRatio="863" firstSheet="1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EFE!$A$20:$D$42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62" l="1"/>
  <c r="C15" i="61"/>
  <c r="D193" i="60"/>
  <c r="C140" i="59"/>
  <c r="C150" i="59"/>
  <c r="D156" i="59"/>
  <c r="D166" i="59"/>
  <c r="C166" i="59"/>
  <c r="D140" i="59"/>
  <c r="C16" i="59"/>
  <c r="C15" i="59" l="1"/>
  <c r="C7" i="64" l="1"/>
  <c r="D221" i="60" l="1"/>
  <c r="D220" i="60" s="1"/>
  <c r="D210" i="60"/>
  <c r="D208" i="60"/>
  <c r="D206" i="60"/>
  <c r="D200" i="60"/>
  <c r="D197" i="60"/>
  <c r="D184" i="60"/>
  <c r="D182" i="60"/>
  <c r="D179" i="60"/>
  <c r="D176" i="60"/>
  <c r="D173" i="60"/>
  <c r="D172" i="60" s="1"/>
  <c r="D162" i="60"/>
  <c r="D159" i="60"/>
  <c r="D153" i="60"/>
  <c r="D151" i="60"/>
  <c r="D148" i="60"/>
  <c r="D144" i="60"/>
  <c r="D139" i="60"/>
  <c r="D136" i="60"/>
  <c r="D133" i="60"/>
  <c r="D129" i="60"/>
  <c r="D188" i="60"/>
  <c r="D102" i="60"/>
  <c r="D119" i="60" l="1"/>
  <c r="D109" i="60"/>
  <c r="D17" i="62"/>
  <c r="D165" i="59"/>
  <c r="D164" i="59" s="1"/>
  <c r="E166" i="59"/>
  <c r="E165" i="59" s="1"/>
  <c r="E164" i="59" s="1"/>
  <c r="F166" i="59"/>
  <c r="F165" i="59" s="1"/>
  <c r="F164" i="59" s="1"/>
  <c r="G166" i="59"/>
  <c r="G165" i="59" s="1"/>
  <c r="G164" i="59" s="1"/>
  <c r="C165" i="59"/>
  <c r="C164" i="59" s="1"/>
  <c r="E140" i="59"/>
  <c r="F140" i="59"/>
  <c r="G140" i="59"/>
  <c r="D101" i="60" l="1"/>
  <c r="C23" i="59"/>
  <c r="D23" i="59"/>
  <c r="C36" i="59"/>
  <c r="C35" i="59" s="1"/>
  <c r="D36" i="59"/>
  <c r="D35" i="59" s="1"/>
  <c r="E36" i="59"/>
  <c r="E35" i="59" s="1"/>
  <c r="F36" i="59"/>
  <c r="F35" i="59" s="1"/>
  <c r="G36" i="59"/>
  <c r="G35" i="59" s="1"/>
  <c r="C68" i="59"/>
  <c r="D68" i="59"/>
  <c r="E68" i="59"/>
  <c r="F68" i="59"/>
  <c r="G68" i="59"/>
  <c r="H68" i="59"/>
  <c r="C71" i="59"/>
  <c r="D71" i="59"/>
  <c r="E71" i="59"/>
  <c r="C79" i="59"/>
  <c r="D79" i="59"/>
  <c r="E79" i="59"/>
  <c r="C84" i="59"/>
  <c r="D84" i="59"/>
  <c r="E84" i="59"/>
  <c r="C88" i="59"/>
  <c r="D88" i="59"/>
  <c r="E88" i="59"/>
  <c r="C91" i="59"/>
  <c r="D91" i="59"/>
  <c r="E91" i="59"/>
  <c r="C94" i="59"/>
  <c r="D94" i="59"/>
  <c r="E94" i="59"/>
  <c r="C96" i="59"/>
  <c r="D96" i="59"/>
  <c r="E96" i="59"/>
  <c r="C107" i="59"/>
  <c r="D107" i="59"/>
  <c r="E107" i="59"/>
  <c r="C109" i="59"/>
  <c r="D109" i="59"/>
  <c r="E109" i="59"/>
  <c r="C112" i="59"/>
  <c r="D112" i="59"/>
  <c r="E112" i="59"/>
  <c r="E78" i="59" l="1"/>
  <c r="E106" i="59"/>
  <c r="C67" i="59"/>
  <c r="D78" i="59"/>
  <c r="C78" i="59"/>
  <c r="C106" i="59"/>
  <c r="D106" i="59"/>
  <c r="D75" i="62"/>
  <c r="C75" i="62"/>
  <c r="D116" i="62"/>
  <c r="C116" i="62"/>
  <c r="D110" i="62"/>
  <c r="C110" i="62"/>
  <c r="D107" i="62"/>
  <c r="C107" i="62"/>
  <c r="D51" i="62"/>
  <c r="C51" i="62"/>
  <c r="D42" i="62"/>
  <c r="C42" i="62"/>
  <c r="D16" i="62"/>
  <c r="D15" i="62" s="1"/>
  <c r="C16" i="62"/>
  <c r="C15" i="62" s="1"/>
  <c r="D9" i="62"/>
  <c r="D8" i="62" s="1"/>
  <c r="C9" i="62"/>
  <c r="C8" i="62" s="1"/>
  <c r="C188" i="60"/>
  <c r="D187" i="60" s="1"/>
  <c r="D100" i="60" s="1"/>
  <c r="C102" i="60"/>
  <c r="C119" i="60"/>
  <c r="C109" i="60"/>
  <c r="C76" i="60"/>
  <c r="C75" i="60" s="1"/>
  <c r="C74" i="60" s="1"/>
  <c r="C73" i="60" s="1"/>
  <c r="C65" i="60"/>
  <c r="C58" i="60" s="1"/>
  <c r="C46" i="60"/>
  <c r="C8" i="60" s="1"/>
  <c r="D161" i="59"/>
  <c r="E161" i="59"/>
  <c r="F161" i="59"/>
  <c r="G161" i="59"/>
  <c r="C161" i="59"/>
  <c r="E156" i="59"/>
  <c r="F156" i="59"/>
  <c r="G156" i="59"/>
  <c r="D150" i="59"/>
  <c r="E150" i="59"/>
  <c r="F150" i="59"/>
  <c r="G150" i="59"/>
  <c r="C156" i="59"/>
  <c r="E149" i="59" l="1"/>
  <c r="E138" i="59" s="1"/>
  <c r="F149" i="59"/>
  <c r="F138" i="59" s="1"/>
  <c r="C29" i="62"/>
  <c r="G149" i="59"/>
  <c r="G138" i="59" s="1"/>
  <c r="D62" i="62"/>
  <c r="D127" i="62" s="1"/>
  <c r="D138" i="59"/>
  <c r="C101" i="60"/>
  <c r="C62" i="62"/>
  <c r="C127" i="62" s="1"/>
  <c r="D29" i="62"/>
  <c r="C187" i="60"/>
  <c r="C138" i="59"/>
  <c r="C100" i="60" l="1"/>
  <c r="A1" i="59"/>
  <c r="A1" i="64" s="1"/>
  <c r="A1" i="63" l="1"/>
  <c r="E1" i="62" l="1"/>
  <c r="E2" i="62"/>
  <c r="E3" i="62"/>
  <c r="E1" i="61" l="1"/>
  <c r="H1" i="59"/>
  <c r="E3" i="61"/>
  <c r="E2" i="61"/>
  <c r="E3" i="60"/>
  <c r="C30" i="64" l="1"/>
  <c r="C15" i="63"/>
  <c r="C7" i="63"/>
  <c r="H3" i="65"/>
  <c r="H2" i="65"/>
  <c r="H1" i="65"/>
  <c r="E2" i="60"/>
  <c r="E1" i="60"/>
  <c r="H3" i="59"/>
  <c r="H2" i="59"/>
  <c r="A3" i="65"/>
  <c r="A1" i="65"/>
  <c r="A3" i="59"/>
  <c r="A3" i="61" s="1"/>
  <c r="C20" i="63" l="1"/>
  <c r="C39" i="64"/>
  <c r="A3" i="63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<sst xmlns="http://schemas.openxmlformats.org/spreadsheetml/2006/main" count="1257" uniqueCount="816">
  <si>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</si>
  <si>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</si>
  <si>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</si>
  <si>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</si>
  <si>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</si>
  <si>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</si>
  <si>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</si>
  <si>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</si>
  <si>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</si>
  <si>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</si>
  <si>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</si>
  <si>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</si>
  <si>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</si>
  <si>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</si>
  <si>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</si>
  <si>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</si>
  <si>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</si>
  <si>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</si>
  <si>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</si>
  <si>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</si>
  <si>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</si>
  <si>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</si>
  <si>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</si>
  <si>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</si>
  <si>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</si>
  <si>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</si>
  <si>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</si>
  <si>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</si>
  <si>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</si>
  <si>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</si>
  <si>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</si>
  <si>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</si>
  <si>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</si>
  <si>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</si>
  <si>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</si>
  <si>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</si>
  <si>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</si>
  <si>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</si>
  <si>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</si>
  <si>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</si>
  <si>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</si>
  <si>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</si>
  <si>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</si>
  <si>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</si>
  <si>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</si>
  <si>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</si>
  <si>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</si>
  <si>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</si>
  <si>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</si>
  <si>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</si>
  <si>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</si>
  <si>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</si>
  <si>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</si>
  <si>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</si>
  <si>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</si>
  <si>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</si>
  <si>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</si>
  <si>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</si>
  <si>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</si>
  <si>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</si>
  <si>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</si>
  <si>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</si>
  <si>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</si>
  <si>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</si>
  <si>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</si>
  <si>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</si>
  <si>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</si>
  <si>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</si>
  <si>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</si>
  <si>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</si>
  <si>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</si>
  <si>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</si>
  <si>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</si>
  <si>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</si>
  <si>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</si>
  <si>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</si>
  <si>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</si>
  <si>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</si>
  <si>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</si>
  <si>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</si>
  <si>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</si>
  <si>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</si>
  <si>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</si>
  <si>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</si>
  <si>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</si>
  <si>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</si>
  <si>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</si>
  <si>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</si>
  <si>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</si>
  <si>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</si>
  <si>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</si>
  <si>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</si>
  <si>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</si>
  <si>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</si>
  <si>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</si>
  <si>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</si>
  <si>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</si>
  <si>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</si>
  <si>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</si>
  <si>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</si>
  <si>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</si>
  <si>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</si>
  <si>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</si>
  <si>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</si>
  <si>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</si>
  <si>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</si>
  <si>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</si>
  <si>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</si>
  <si>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</si>
  <si>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</si>
  <si>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</si>
  <si>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</si>
  <si>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</si>
  <si>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</si>
  <si>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</si>
  <si>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</si>
  <si>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</si>
  <si>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</si>
  <si>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</si>
  <si>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</si>
  <si>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</si>
  <si>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</si>
  <si>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</si>
  <si>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</si>
  <si>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</si>
  <si>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</si>
  <si>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</si>
  <si>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</si>
  <si>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</si>
  <si>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</si>
  <si>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</si>
  <si>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</si>
  <si>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</si>
  <si>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</si>
  <si>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</si>
  <si>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</si>
  <si>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</si>
  <si>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</si>
  <si>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</si>
  <si>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</si>
  <si>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</si>
  <si>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</si>
  <si>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</si>
  <si>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</si>
  <si>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</si>
  <si>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</si>
  <si>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</si>
  <si>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</si>
  <si>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</si>
  <si>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</si>
  <si>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</si>
  <si>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</si>
  <si>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</si>
  <si>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</si>
  <si>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</si>
  <si>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</si>
  <si>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</si>
  <si>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</si>
  <si>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</si>
  <si>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</si>
  <si>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</si>
  <si>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</si>
  <si>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</si>
  <si>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</si>
  <si>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</si>
  <si>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</si>
  <si>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</si>
  <si>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</si>
  <si>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</si>
  <si>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</si>
  <si>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</si>
  <si>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</si>
  <si>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</si>
  <si>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</si>
  <si>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</si>
  <si>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</si>
  <si>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</si>
  <si>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</si>
  <si>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</si>
  <si>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</si>
  <si>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</si>
  <si>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</si>
  <si>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</si>
  <si>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</si>
  <si>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</si>
  <si>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</si>
  <si>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</si>
  <si>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</si>
  <si>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</si>
  <si>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</si>
  <si>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</si>
  <si>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</si>
  <si>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</si>
  <si>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</si>
  <si>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</si>
  <si>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</si>
  <si>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</si>
  <si>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</si>
  <si>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</si>
  <si>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</si>
  <si>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</si>
  <si>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</si>
  <si>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</si>
  <si>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</si>
  <si>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</si>
  <si>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</si>
  <si>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</si>
  <si>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</si>
  <si>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</si>
  <si>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</si>
  <si>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</si>
  <si>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</si>
  <si>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</si>
  <si>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</si>
  <si>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</si>
  <si>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</si>
  <si>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</si>
  <si>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</si>
  <si>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</si>
  <si>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</si>
  <si>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</si>
  <si>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</si>
  <si>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</si>
  <si>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</si>
  <si>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</si>
  <si>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</si>
  <si>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</si>
  <si>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</si>
  <si>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</si>
  <si>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</si>
  <si>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</si>
  <si>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</si>
  <si>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</si>
  <si>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</si>
  <si>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</si>
  <si>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</si>
  <si>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</si>
  <si>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</si>
  <si>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</si>
  <si>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</si>
  <si>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</si>
  <si>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</si>
  <si>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</si>
  <si>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</si>
  <si>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</si>
  <si>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</si>
  <si>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</si>
  <si>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</si>
  <si>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</si>
  <si>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</si>
  <si>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</si>
  <si>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</si>
  <si>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</si>
  <si>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</si>
  <si>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</si>
  <si>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</si>
  <si>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</si>
  <si>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</si>
  <si>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</si>
  <si>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</si>
  <si>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</si>
  <si>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</si>
  <si>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</si>
  <si>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</si>
  <si>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</si>
  <si>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</si>
  <si>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</si>
  <si>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</si>
  <si>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</si>
  <si>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</si>
  <si>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</si>
  <si>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</si>
  <si>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</si>
  <si>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</si>
  <si>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</si>
  <si>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</si>
  <si>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</si>
  <si>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</si>
  <si>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</si>
  <si>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</si>
  <si>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</si>
  <si>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</si>
  <si>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</si>
  <si>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</si>
  <si>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</si>
  <si>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</si>
  <si>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</si>
  <si>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</si>
  <si>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</si>
  <si>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</si>
  <si>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</si>
  <si>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</si>
  <si>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</si>
  <si>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</si>
  <si>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</si>
  <si>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</si>
  <si>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</si>
  <si>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</si>
  <si>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</si>
  <si>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</si>
  <si>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</si>
  <si>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</si>
  <si>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</si>
  <si>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</si>
  <si>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</si>
  <si>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</si>
  <si>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</si>
  <si>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</si>
  <si>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</si>
  <si>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</si>
  <si>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</si>
  <si>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</si>
  <si>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</si>
  <si>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</si>
  <si>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</si>
  <si>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</si>
  <si>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</si>
  <si>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</si>
  <si>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</si>
  <si>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</si>
  <si>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</si>
  <si>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</si>
  <si>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</si>
  <si>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</si>
  <si>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</si>
  <si>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</si>
  <si>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</si>
  <si>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</si>
  <si>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</si>
  <si>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</si>
  <si>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</si>
  <si>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</si>
  <si>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</si>
  <si>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</si>
  <si>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</si>
  <si>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</si>
  <si>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</si>
  <si>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</si>
  <si>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</si>
  <si>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</si>
  <si>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</si>
  <si>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</si>
  <si>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</si>
  <si>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</si>
  <si>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</si>
  <si>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</si>
  <si>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</si>
  <si>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</si>
  <si>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</si>
  <si>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</si>
  <si>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</si>
  <si>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</si>
  <si>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</si>
  <si>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</si>
  <si>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</si>
  <si>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</si>
  <si>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</si>
  <si>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</si>
  <si>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</si>
  <si>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</si>
  <si>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</si>
  <si>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</si>
  <si>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</si>
  <si>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</si>
  <si>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</si>
  <si>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</si>
  <si>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</si>
  <si>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</si>
  <si>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</si>
  <si>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</si>
  <si>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</si>
  <si>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</si>
  <si>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</si>
  <si>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</si>
  <si>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</si>
  <si>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</si>
  <si>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</si>
  <si>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</si>
  <si>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</si>
  <si>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</si>
  <si>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</si>
  <si>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</si>
  <si>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</si>
  <si>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</si>
  <si>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</si>
  <si>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</si>
  <si>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</si>
  <si>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</si>
  <si>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</si>
  <si>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</si>
  <si>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</si>
  <si>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</si>
  <si>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</si>
  <si>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</si>
  <si>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</si>
  <si>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</si>
  <si>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</si>
  <si>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</si>
  <si>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</si>
  <si>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</si>
  <si>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</si>
  <si>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</si>
  <si>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</si>
  <si>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</si>
  <si>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</si>
  <si>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</si>
  <si>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</si>
  <si>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</si>
  <si>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</si>
  <si>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</si>
  <si>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</si>
  <si>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</si>
  <si>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</si>
  <si>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</si>
  <si>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</si>
  <si>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</si>
  <si>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</si>
  <si>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</si>
  <si>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</si>
  <si>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</si>
  <si>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</si>
  <si>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</si>
  <si>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</si>
  <si>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</si>
  <si>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</si>
  <si>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</si>
  <si>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</si>
  <si>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</si>
  <si>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</si>
  <si>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</si>
  <si>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</si>
  <si>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</si>
  <si>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</si>
  <si>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</si>
  <si>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</si>
  <si>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</si>
  <si>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</si>
  <si>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</si>
  <si>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</si>
  <si>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</si>
  <si>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</si>
  <si>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</si>
  <si>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</si>
  <si>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</si>
  <si>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</si>
  <si>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</si>
  <si>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</si>
  <si>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</si>
  <si>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</si>
  <si>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</si>
  <si>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</si>
  <si>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</si>
  <si>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</si>
  <si>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</si>
  <si>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</si>
  <si>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</si>
  <si>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</si>
  <si>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</si>
  <si>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</si>
  <si>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</si>
  <si>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</si>
  <si>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</si>
  <si>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</si>
  <si>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</si>
  <si>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</si>
  <si>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</si>
  <si>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</si>
  <si>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</si>
  <si>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</si>
  <si>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</si>
  <si>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</si>
  <si>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</si>
  <si>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</si>
  <si>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</si>
  <si>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</si>
  <si>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</si>
  <si>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</si>
  <si>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</si>
  <si>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</si>
  <si>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</si>
  <si>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</si>
  <si>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</si>
  <si>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</si>
  <si>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</si>
  <si>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</si>
  <si>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</si>
  <si>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</si>
  <si>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</si>
  <si>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</si>
  <si>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</si>
  <si>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</si>
  <si>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</si>
  <si>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</si>
  <si>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</si>
  <si>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</si>
  <si>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</si>
  <si>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</si>
  <si>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</si>
  <si>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</si>
  <si>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</si>
  <si>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</si>
  <si>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</si>
  <si>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</si>
  <si>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</si>
  <si>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</si>
  <si>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</si>
  <si>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</si>
  <si>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</si>
  <si>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</si>
  <si>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</si>
  <si>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</si>
  <si>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</si>
  <si>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</si>
  <si>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</si>
  <si>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</si>
  <si>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</si>
  <si>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</si>
  <si>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</si>
  <si>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</si>
  <si>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</si>
  <si>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</si>
  <si>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</si>
  <si>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</si>
  <si>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</si>
  <si>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</si>
  <si>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</si>
  <si>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</si>
  <si>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</si>
  <si>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</si>
  <si>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</si>
  <si>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</si>
  <si>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</si>
  <si>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</si>
  <si>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</si>
  <si>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</si>
  <si>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</si>
  <si>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</si>
  <si>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</si>
  <si>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</si>
  <si>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</si>
  <si>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</si>
  <si>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</si>
  <si>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</si>
  <si>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</si>
  <si>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</si>
  <si>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</si>
  <si>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</si>
  <si>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</si>
  <si>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</si>
  <si>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</si>
  <si>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</si>
  <si>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</si>
  <si>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</si>
  <si>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</si>
  <si>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</si>
  <si>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</si>
  <si>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</si>
  <si>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</si>
  <si>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</si>
  <si>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</si>
  <si>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</si>
  <si>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</si>
  <si>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</si>
  <si>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</si>
  <si>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</si>
  <si>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</si>
  <si>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</si>
  <si>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</si>
  <si>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</si>
  <si>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</si>
  <si>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</si>
  <si>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</si>
  <si>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</si>
  <si>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</si>
  <si>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</si>
  <si>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</si>
  <si>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</si>
  <si>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</si>
  <si>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</si>
  <si>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</si>
  <si>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</si>
  <si>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</si>
  <si>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</si>
  <si>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</si>
  <si>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</si>
  <si>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</si>
  <si>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</si>
  <si>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</si>
  <si>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</si>
  <si>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</si>
  <si>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</si>
  <si>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</si>
  <si>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</si>
  <si>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</si>
  <si>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</si>
  <si>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</si>
  <si>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</si>
  <si>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</si>
  <si>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</si>
  <si>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</si>
  <si>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</si>
  <si>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</si>
  <si>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</si>
  <si>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</si>
  <si>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</si>
  <si>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</si>
  <si>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</si>
  <si>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</si>
  <si>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</si>
  <si>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</si>
  <si>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</si>
  <si>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</si>
  <si>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</si>
  <si>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</si>
  <si>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</si>
  <si>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</si>
  <si>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</si>
  <si>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</si>
  <si>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</si>
  <si>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</si>
  <si>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</si>
  <si>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</si>
  <si>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</si>
  <si>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</si>
  <si>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</si>
  <si>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</si>
  <si>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</si>
  <si>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</si>
  <si>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</si>
  <si>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</si>
  <si>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</si>
  <si>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</si>
  <si>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</si>
  <si>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</si>
  <si>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</si>
  <si>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</si>
  <si>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</si>
  <si>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</si>
  <si>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</si>
  <si>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</si>
  <si>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</si>
  <si>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</si>
  <si>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</si>
  <si>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</si>
  <si>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</si>
  <si>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</si>
  <si>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</si>
  <si>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</si>
  <si>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</si>
  <si>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</si>
  <si>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</si>
  <si>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PATRONATO DE BOMBEROS DE LEON GTO</t>
  </si>
  <si>
    <t>LINEA RECTA</t>
  </si>
  <si>
    <t>12411-5111-0000-0000</t>
  </si>
  <si>
    <t>12419-5121-0000-0000</t>
  </si>
  <si>
    <t>12420-5211-0000-0000</t>
  </si>
  <si>
    <t>12422-5221-0000-0000</t>
  </si>
  <si>
    <t>12423-5231-0000-0000</t>
  </si>
  <si>
    <t>12431-5321-0000-0000</t>
  </si>
  <si>
    <t>12432-5311-0000-0000</t>
  </si>
  <si>
    <t>12441-5411-0001-0000</t>
  </si>
  <si>
    <t>12449-5491-0000-0000</t>
  </si>
  <si>
    <t>12450-5511-0000-0000</t>
  </si>
  <si>
    <t>12465-5651-0000-0000</t>
  </si>
  <si>
    <t>12466-5661-0000-0000</t>
  </si>
  <si>
    <t>12467-5671-0000-0000</t>
  </si>
  <si>
    <t>12469-5691-0000-0000</t>
  </si>
  <si>
    <t>12510-5911-0000-0000</t>
  </si>
  <si>
    <t>12522-5931-0001-0000</t>
  </si>
  <si>
    <t>12540-5971-0000-0000</t>
  </si>
  <si>
    <t>11231-0000-0000-0000</t>
  </si>
  <si>
    <t>DEUDORES DIVERSOS POR COBRAR A CP</t>
  </si>
  <si>
    <t>POR RECUPERAR EN EL SIGUIENTE MES</t>
  </si>
  <si>
    <t>11231-0000-0096-0000</t>
  </si>
  <si>
    <t>TERRENO TURISTICO DE MEXICO, SA DE CV</t>
  </si>
  <si>
    <t>11231-0000-0128-0000</t>
  </si>
  <si>
    <t>TOYOMOTORS SA DE CV</t>
  </si>
  <si>
    <t>11310-0000-0001-0000</t>
  </si>
  <si>
    <t>PAGOS ANTICIPADOS</t>
  </si>
  <si>
    <t>11310-0000-0001-0001</t>
  </si>
  <si>
    <t>EDENRED DE MEXICO, S.A. DE C.V.</t>
  </si>
  <si>
    <t>SE AMORTIZA EN EL MES SIGUIENTE</t>
  </si>
  <si>
    <t>12310-0000-0000-0000</t>
  </si>
  <si>
    <t>TERRENOS</t>
  </si>
  <si>
    <t>12330-5830-0000-0000</t>
  </si>
  <si>
    <t>EDIFICIOS NO RESIDENCIALES</t>
  </si>
  <si>
    <t>12390-0000-0000-0000</t>
  </si>
  <si>
    <t>OTROS BIENES INMUEBLES</t>
  </si>
  <si>
    <t>12410-5151-0001-0000</t>
  </si>
  <si>
    <t>EQUIPO DE COMPUTO</t>
  </si>
  <si>
    <t>12410-5191-0001-0000</t>
  </si>
  <si>
    <t>OTROS MOBILIARIO Y EQUIPOS DE ADMINISTRA</t>
  </si>
  <si>
    <t>MUEBLES, EXCEPTO DE OFICINA Y ESTANTERÍA</t>
  </si>
  <si>
    <t>EQUIPOS Y APARATOS AUDIOVISUALES</t>
  </si>
  <si>
    <t>APARATOS DEPORTIVOS</t>
  </si>
  <si>
    <t>CAMARAS FOTOGRAFICAS Y DE VIDEO</t>
  </si>
  <si>
    <t>EQUIPO MEDICO Y DE LABORATORIO</t>
  </si>
  <si>
    <t>EQUIPO MEDICO</t>
  </si>
  <si>
    <t>VEHICULOS Y EQUIPO TERRESTRE</t>
  </si>
  <si>
    <t>OTROS EQUIPOS DE TRANSPORTE</t>
  </si>
  <si>
    <t>ARMAMENTO DE DEFENSA PUBLICA</t>
  </si>
  <si>
    <t>EQUIPOS Y APARATOS DE COMUNICACION Y TEL</t>
  </si>
  <si>
    <t>EQUIPOS DE GENERACIÓN ELÉCTRICA, APARATO</t>
  </si>
  <si>
    <t>HERRAMIENTAS Y MAQUINAS-HERRAMIENTA</t>
  </si>
  <si>
    <t>OTROS EQUIPOS</t>
  </si>
  <si>
    <t>SOFWARE</t>
  </si>
  <si>
    <t>MARCAS</t>
  </si>
  <si>
    <t>LICENCIAS INFORMATICAS E INTELECTUALES</t>
  </si>
  <si>
    <t>21121-0000-0071-0000</t>
  </si>
  <si>
    <t>INFONACOT</t>
  </si>
  <si>
    <t>SE CUBREN EN EL MES SIGUIENTE</t>
  </si>
  <si>
    <t>21171-0000-0000-0000</t>
  </si>
  <si>
    <t>RETENCIONES DE IMPUESTOS POR PAGAR A COR</t>
  </si>
  <si>
    <t>21171-0000-0003-0000</t>
  </si>
  <si>
    <t>I S R ASIMILADOS</t>
  </si>
  <si>
    <t>21171-0000-0007-0000</t>
  </si>
  <si>
    <t>ISPT</t>
  </si>
  <si>
    <t>21171-0000-0008-0000</t>
  </si>
  <si>
    <t>2 % NOMINAS</t>
  </si>
  <si>
    <t>21171-0000-0011-0000</t>
  </si>
  <si>
    <t>IVA TRASLADADO</t>
  </si>
  <si>
    <t>21171-0000-0012-0000</t>
  </si>
  <si>
    <t>SUBSIDIO AL EMPLEO</t>
  </si>
  <si>
    <t>21172-0000-0000-0000</t>
  </si>
  <si>
    <t>RETENCIONES DE SEGURIDAD SOCIAL POR PAGA</t>
  </si>
  <si>
    <t>21172-0000-0004-0000</t>
  </si>
  <si>
    <t>ADEUDO INFONAVIT</t>
  </si>
  <si>
    <t>21172-0000-0005-0000</t>
  </si>
  <si>
    <t>CUOTAS IMSS</t>
  </si>
  <si>
    <t>21290-0000-0000-0000</t>
  </si>
  <si>
    <t>OTROS DOCUMENTOS POR PAGAR A CORTO PLAZO</t>
  </si>
  <si>
    <t>21290-0000-0003-0000</t>
  </si>
  <si>
    <t>ACREEDORES DIVERSOS</t>
  </si>
  <si>
    <t>21290-0000-0003-0118</t>
  </si>
  <si>
    <t>CENTRO EDUCATIVO DE LEON AC</t>
  </si>
  <si>
    <t>21290-0000-0003-0129</t>
  </si>
  <si>
    <t>MARCOS IGNACIO TRUJILLO CORONA</t>
  </si>
  <si>
    <t>POR CAPACITACIONES Y PREVENCION</t>
  </si>
  <si>
    <t>SUBSIDIO MUNICIPAL</t>
  </si>
  <si>
    <t>43110-7100-0000-0000</t>
  </si>
  <si>
    <t>43110-7100-0007-0000</t>
  </si>
  <si>
    <t>GASTO OPERATIVO Y ADMINISTRATIVO</t>
  </si>
  <si>
    <t>INTERESES GANADOS DE VALORES CRREDITOS B</t>
  </si>
  <si>
    <t>PRODUCTOS FINANCIEROS</t>
  </si>
  <si>
    <t/>
  </si>
  <si>
    <t>RECURSO MUNICIPAL</t>
  </si>
  <si>
    <t>32200-0001-0000-0000</t>
  </si>
  <si>
    <t>RESULTADO DE EJERCICIOS ANTERIORES</t>
  </si>
  <si>
    <t>RECURSO MUNICIPAL Y PROPIO</t>
  </si>
  <si>
    <t>32200-0300-0000-0000</t>
  </si>
  <si>
    <t>REMANENTES</t>
  </si>
  <si>
    <t>32200-2018-0000-0000</t>
  </si>
  <si>
    <t>RESULTADO EJERCICIO 2018</t>
  </si>
  <si>
    <t>32200-2019-0000-0000</t>
  </si>
  <si>
    <t>RESULTADO EJERCICIO 2019</t>
  </si>
  <si>
    <t>32200-2020-0000-0000</t>
  </si>
  <si>
    <t>RESULTADO EJERCICIO 2020</t>
  </si>
  <si>
    <t>11112-0000-0000-0000</t>
  </si>
  <si>
    <t>11112-0000-0001-0000</t>
  </si>
  <si>
    <t>11112-0000-0002-0000</t>
  </si>
  <si>
    <t>11112-0000-0003-0000</t>
  </si>
  <si>
    <t>11121-0000-0000-0000</t>
  </si>
  <si>
    <t>11121-0000-0001-0000</t>
  </si>
  <si>
    <t>11121-0000-0001-0001</t>
  </si>
  <si>
    <t>11121-0000-0001-0002</t>
  </si>
  <si>
    <t>11121-0000-0001-0004</t>
  </si>
  <si>
    <t>11121-0000-0001-0005</t>
  </si>
  <si>
    <t>11121-0000-0001-0006</t>
  </si>
  <si>
    <t>11121-0000-0001-0007</t>
  </si>
  <si>
    <t>FONDO FIJO</t>
  </si>
  <si>
    <t>CAJA CHICA</t>
  </si>
  <si>
    <t>CAJA CHICA C.C.B.</t>
  </si>
  <si>
    <t>CAJA CHICA CENTRAL</t>
  </si>
  <si>
    <t>BANCOS MONEDA NACIONAL</t>
  </si>
  <si>
    <t>BANCO DEL BAJIO</t>
  </si>
  <si>
    <t>BAJIO CHEQUES</t>
  </si>
  <si>
    <t>BAJIO EJE</t>
  </si>
  <si>
    <t>BANCO DEL BAJIO CTA. 137133910201</t>
  </si>
  <si>
    <t>CTA. MAESTRA 03448982</t>
  </si>
  <si>
    <t>CTA. MAESTRA 03449501</t>
  </si>
  <si>
    <t>CTA. MAESTRA 13713391</t>
  </si>
  <si>
    <t>____________________________________________</t>
  </si>
  <si>
    <t xml:space="preserve">PRESIDENTE                                                                                                                                                                                                                            QUÍMICO SABINO JOSÉ RODRÍGUEZ RENDÓN </t>
  </si>
  <si>
    <t>DIRECTOR   GENERAL                                                                                                                                                                                                                  C.P. JOSÉ LUIS CARPIO GUZMÁN</t>
  </si>
  <si>
    <t>TESORERA</t>
  </si>
  <si>
    <t>MAESTRA ELBA GABRIELA FALCÓN HERNÁNDEZ</t>
  </si>
  <si>
    <t>MUEBLES DE OFICINAS Y ESTANTERIA</t>
  </si>
  <si>
    <t>21121-0000-0150-0000</t>
  </si>
  <si>
    <t>CAJA DE PRESTACIONES SOCIALES DE BOMBERO</t>
  </si>
  <si>
    <t>21121-0000-0152-0000</t>
  </si>
  <si>
    <t>IMPULSORA PROMOBIEN S A DE C V</t>
  </si>
  <si>
    <t>21290-0000-0003-0131</t>
  </si>
  <si>
    <t>JUAN JERARDO VALLEJO VERVER Y VARGAS</t>
  </si>
  <si>
    <t>11112-0000-0006-0000</t>
  </si>
  <si>
    <t>CAJA CHICA OPERATIVO TURNO B</t>
  </si>
  <si>
    <t>11112-0000-0007-0000</t>
  </si>
  <si>
    <t>CAJA CHICA OPERATIVO TURNO A</t>
  </si>
  <si>
    <t>11231-0000-0089-0000</t>
  </si>
  <si>
    <t>INDUSTRIAS MICHELIN SA DE CV</t>
  </si>
  <si>
    <t>11231-0000-0188-0000</t>
  </si>
  <si>
    <t>ALFONSO ALTAMIRANO JUÁREZ</t>
  </si>
  <si>
    <t>11231-0000-0192-0000</t>
  </si>
  <si>
    <t>BRENDA PATRICIA RODRÍGUEZ CANO</t>
  </si>
  <si>
    <t>21290-0000-0003-0134</t>
  </si>
  <si>
    <t>JOYAS PLAZA GALERIAS SA DE CV</t>
  </si>
  <si>
    <t>11231-0000-0022-0000</t>
  </si>
  <si>
    <t>FUERZA DEPORTIVA DEL CLUB LEON SA DE CV</t>
  </si>
  <si>
    <t>11231-0000-0219-0000</t>
  </si>
  <si>
    <t>ALONSO VIDAL HERRERA</t>
  </si>
  <si>
    <t>21121-0000-0849-0000</t>
  </si>
  <si>
    <t>HECTOR ADAD MURILLO KORNHAUSER</t>
  </si>
  <si>
    <t>21290-0000-0003-0050</t>
  </si>
  <si>
    <t>JUAN JOSE RAMIREZ BERNAL</t>
  </si>
  <si>
    <t>21290-0000-0003-0075</t>
  </si>
  <si>
    <t>PRODUCTOS INDUSTRIALES DE LEON SA DE CV</t>
  </si>
  <si>
    <t>Correspondiente 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</si>
</sst>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7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12" fillId="0" borderId="0" xfId="9" applyFont="1" applyAlignment="1">
      <alignment horizontal="left" indent="1"/>
    </xf>
    <xf numFmtId="0" fontId="2" fillId="0" borderId="0" xfId="9" applyFont="1"/>
    <xf numFmtId="0" fontId="13" fillId="0" borderId="0" xfId="9" quotePrefix="1" applyFont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8" fillId="0" borderId="0" xfId="8" applyFont="1" applyAlignment="1">
      <alignment horizontal="center"/>
    </xf>
    <xf numFmtId="0" fontId="8" fillId="0" borderId="0" xfId="8" applyFont="1"/>
    <xf numFmtId="9" fontId="13" fillId="0" borderId="0" xfId="14" applyFont="1" applyFill="1"/>
    <xf numFmtId="0" fontId="13" fillId="0" borderId="0" xfId="8" applyFont="1" applyAlignment="1">
      <alignment wrapText="1"/>
    </xf>
    <xf numFmtId="0" fontId="13" fillId="0" borderId="0" xfId="8" applyFont="1" applyFill="1" applyAlignment="1">
      <alignment horizontal="left"/>
    </xf>
    <xf numFmtId="4" fontId="13" fillId="0" borderId="0" xfId="8" applyNumberFormat="1" applyFont="1" applyFill="1"/>
    <xf numFmtId="0" fontId="13" fillId="0" borderId="0" xfId="8" applyFont="1" applyFill="1"/>
    <xf numFmtId="0" fontId="13" fillId="0" borderId="0" xfId="8" applyFont="1" applyFill="1" applyAlignment="1">
      <alignment horizontal="center"/>
    </xf>
    <xf numFmtId="0" fontId="2" fillId="0" borderId="0" xfId="12" applyFont="1" applyAlignment="1">
      <alignment horizontal="center" vertical="center"/>
    </xf>
    <xf numFmtId="0" fontId="2" fillId="0" borderId="0" xfId="12" applyFont="1"/>
    <xf numFmtId="4" fontId="2" fillId="0" borderId="0" xfId="12" applyNumberFormat="1" applyFont="1"/>
    <xf numFmtId="0" fontId="12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13" fillId="0" borderId="0" xfId="12" applyFont="1" applyFill="1"/>
    <xf numFmtId="0" fontId="3" fillId="0" borderId="0" xfId="12" applyFont="1" applyFill="1" applyAlignment="1">
      <alignment horizontal="center"/>
    </xf>
    <xf numFmtId="10" fontId="3" fillId="0" borderId="0" xfId="14" applyNumberFormat="1" applyFont="1"/>
    <xf numFmtId="0" fontId="3" fillId="0" borderId="0" xfId="9" applyFont="1"/>
    <xf numFmtId="4" fontId="12" fillId="0" borderId="0" xfId="9" applyNumberFormat="1" applyFont="1" applyFill="1"/>
    <xf numFmtId="0" fontId="13" fillId="0" borderId="0" xfId="9" applyFont="1" applyFill="1" applyAlignment="1">
      <alignment horizontal="center"/>
    </xf>
    <xf numFmtId="0" fontId="13" fillId="0" borderId="0" xfId="9" applyFont="1" applyFill="1"/>
    <xf numFmtId="4" fontId="13" fillId="0" borderId="0" xfId="9" applyNumberFormat="1" applyFont="1" applyFill="1"/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/>
      <protection locked="0"/>
    </xf>
    <xf numFmtId="43" fontId="13" fillId="0" borderId="0" xfId="15" applyFont="1"/>
    <xf numFmtId="10" fontId="12" fillId="4" borderId="0" xfId="14" applyNumberFormat="1" applyFont="1" applyFill="1" applyAlignment="1">
      <alignment horizontal="right" vertical="center"/>
    </xf>
    <xf numFmtId="10" fontId="16" fillId="5" borderId="0" xfId="14" applyNumberFormat="1" applyFont="1" applyFill="1"/>
    <xf numFmtId="10" fontId="17" fillId="6" borderId="0" xfId="14" applyNumberFormat="1" applyFont="1" applyFill="1"/>
    <xf numFmtId="10" fontId="2" fillId="0" borderId="0" xfId="14" applyNumberFormat="1" applyFont="1"/>
    <xf numFmtId="10" fontId="13" fillId="0" borderId="0" xfId="14" applyNumberFormat="1" applyFont="1"/>
    <xf numFmtId="10" fontId="3" fillId="0" borderId="0" xfId="14" applyNumberFormat="1" applyFont="1" applyFill="1"/>
    <xf numFmtId="10" fontId="13" fillId="0" borderId="0" xfId="8" applyNumberFormat="1" applyFont="1"/>
    <xf numFmtId="0" fontId="13" fillId="9" borderId="0" xfId="8" applyFont="1" applyFill="1" applyAlignment="1">
      <alignment horizontal="center"/>
    </xf>
    <xf numFmtId="0" fontId="13" fillId="9" borderId="0" xfId="8" applyFont="1" applyFill="1"/>
    <xf numFmtId="4" fontId="13" fillId="9" borderId="0" xfId="8" applyNumberFormat="1" applyFont="1" applyFill="1"/>
    <xf numFmtId="0" fontId="13" fillId="9" borderId="0" xfId="8" applyFont="1" applyFill="1" applyAlignment="1">
      <alignment horizontal="left"/>
    </xf>
    <xf numFmtId="4" fontId="12" fillId="9" borderId="0" xfId="8" applyNumberFormat="1" applyFont="1" applyFill="1"/>
    <xf numFmtId="43" fontId="13" fillId="0" borderId="0" xfId="8" applyNumberFormat="1" applyFont="1"/>
    <xf numFmtId="0" fontId="21" fillId="0" borderId="0" xfId="8" applyFont="1"/>
    <xf numFmtId="0" fontId="13" fillId="10" borderId="0" xfId="8" applyFont="1" applyFill="1" applyAlignment="1">
      <alignment horizontal="center"/>
    </xf>
    <xf numFmtId="0" fontId="13" fillId="10" borderId="0" xfId="8" applyFont="1" applyFill="1"/>
    <xf numFmtId="4" fontId="13" fillId="10" borderId="0" xfId="8" applyNumberFormat="1" applyFont="1" applyFill="1"/>
    <xf numFmtId="0" fontId="12" fillId="9" borderId="0" xfId="8" applyFont="1" applyFill="1" applyAlignment="1">
      <alignment horizontal="center"/>
    </xf>
    <xf numFmtId="0" fontId="2" fillId="9" borderId="0" xfId="12" applyFont="1" applyFill="1" applyAlignment="1">
      <alignment horizontal="center" vertical="center"/>
    </xf>
    <xf numFmtId="0" fontId="2" fillId="9" borderId="0" xfId="12" applyFont="1" applyFill="1"/>
    <xf numFmtId="4" fontId="2" fillId="9" borderId="0" xfId="12" applyNumberFormat="1" applyFont="1" applyFill="1"/>
    <xf numFmtId="10" fontId="3" fillId="9" borderId="0" xfId="14" applyNumberFormat="1" applyFont="1" applyFill="1"/>
    <xf numFmtId="0" fontId="13" fillId="9" borderId="0" xfId="12" applyFont="1" applyFill="1"/>
    <xf numFmtId="10" fontId="2" fillId="9" borderId="0" xfId="14" applyNumberFormat="1" applyFont="1" applyFill="1"/>
    <xf numFmtId="0" fontId="12" fillId="9" borderId="0" xfId="12" applyFont="1" applyFill="1"/>
    <xf numFmtId="0" fontId="3" fillId="9" borderId="0" xfId="12" applyFont="1" applyFill="1" applyAlignment="1">
      <alignment horizontal="center" vertical="center"/>
    </xf>
    <xf numFmtId="0" fontId="3" fillId="9" borderId="0" xfId="12" applyFont="1" applyFill="1" applyAlignment="1">
      <alignment wrapText="1"/>
    </xf>
    <xf numFmtId="4" fontId="3" fillId="9" borderId="0" xfId="12" applyNumberFormat="1" applyFont="1" applyFill="1"/>
    <xf numFmtId="0" fontId="3" fillId="9" borderId="0" xfId="12" applyFont="1" applyFill="1"/>
    <xf numFmtId="0" fontId="3" fillId="9" borderId="0" xfId="12" applyFont="1" applyFill="1" applyAlignment="1">
      <alignment horizontal="center"/>
    </xf>
    <xf numFmtId="0" fontId="2" fillId="9" borderId="0" xfId="12" applyFont="1" applyFill="1" applyAlignment="1">
      <alignment horizontal="center"/>
    </xf>
    <xf numFmtId="4" fontId="2" fillId="9" borderId="0" xfId="14" applyNumberFormat="1" applyFont="1" applyFill="1"/>
    <xf numFmtId="10" fontId="13" fillId="9" borderId="0" xfId="14" applyNumberFormat="1" applyFont="1" applyFill="1"/>
    <xf numFmtId="0" fontId="13" fillId="9" borderId="0" xfId="9" applyFont="1" applyFill="1" applyAlignment="1">
      <alignment horizontal="center"/>
    </xf>
    <xf numFmtId="0" fontId="13" fillId="9" borderId="0" xfId="9" applyFont="1" applyFill="1"/>
    <xf numFmtId="4" fontId="13" fillId="9" borderId="0" xfId="9" applyNumberFormat="1" applyFont="1" applyFill="1"/>
    <xf numFmtId="4" fontId="12" fillId="9" borderId="0" xfId="9" applyNumberFormat="1" applyFont="1" applyFill="1"/>
    <xf numFmtId="0" fontId="12" fillId="9" borderId="0" xfId="9" applyFont="1" applyFill="1" applyAlignment="1">
      <alignment horizontal="center"/>
    </xf>
    <xf numFmtId="0" fontId="12" fillId="9" borderId="0" xfId="9" applyFont="1" applyFill="1"/>
    <xf numFmtId="0" fontId="12" fillId="9" borderId="0" xfId="9" applyFont="1" applyFill="1" applyAlignment="1">
      <alignment horizontal="left" indent="1"/>
    </xf>
    <xf numFmtId="0" fontId="2" fillId="9" borderId="0" xfId="9" applyFont="1" applyFill="1"/>
    <xf numFmtId="0" fontId="12" fillId="9" borderId="0" xfId="9" quotePrefix="1" applyFont="1" applyFill="1" applyAlignment="1">
      <alignment horizontal="left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center" vertical="top" wrapTex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" xfId="1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" xfId="14" builtinId="5"/>
    <cellStyle name="Porcentaje 2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9" tint="-0.249977111117893"/>
    <pageSetUpPr fitToPage="1"/>
  </sheetPr>
  <dimension ref="A1:E55"/>
  <sheetViews>
    <sheetView showGridLines="0" zoomScaleNormal="100" zoomScaleSheetLayoutView="100" workbookViewId="0">
      <pane ySplit="5" topLeftCell="A24" activePane="bottomLeft" state="frozen"/>
      <selection activeCell="A14" sqref="A14:B14"/>
      <selection pane="bottomLeft" activeCell="D29" sqref="D29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212" t="s">
        <v>651</v>
      </c>
      <c r="B1" s="212"/>
      <c r="C1" s="36" t="s">
        <v>179</v>
      </c>
      <c r="D1" s="37">
        <v>2021</v>
      </c>
    </row>
    <row r="2" spans="1:4" x14ac:dyDescent="0.2">
      <c r="A2" s="213" t="s">
        <v>485</v>
      </c>
      <c r="B2" s="213"/>
      <c r="C2" s="36" t="s">
        <v>181</v>
      </c>
      <c r="D2" s="39" t="s">
        <v>606</v>
      </c>
    </row>
    <row r="3" spans="1:4" x14ac:dyDescent="0.2">
      <c r="A3" s="214" t="s">
        <v>815</v>
      </c>
      <c r="B3" s="214"/>
      <c r="C3" s="36" t="s">
        <v>182</v>
      </c>
      <c r="D3" s="37">
        <v>4</v>
      </c>
    </row>
    <row r="4" spans="1:4" x14ac:dyDescent="0.2">
      <c r="A4" s="129" t="s">
        <v>650</v>
      </c>
      <c r="B4" s="129"/>
      <c r="C4" s="130"/>
      <c r="D4" s="131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4"/>
    </row>
    <row r="12" spans="1:4" x14ac:dyDescent="0.2">
      <c r="A12" s="64" t="s">
        <v>5</v>
      </c>
      <c r="B12" s="65" t="s">
        <v>6</v>
      </c>
      <c r="C12" s="124"/>
    </row>
    <row r="13" spans="1:4" x14ac:dyDescent="0.2">
      <c r="A13" s="64" t="s">
        <v>133</v>
      </c>
      <c r="B13" s="65" t="s">
        <v>601</v>
      </c>
      <c r="C13" s="124"/>
    </row>
    <row r="14" spans="1:4" x14ac:dyDescent="0.2">
      <c r="A14" s="64" t="s">
        <v>7</v>
      </c>
      <c r="B14" s="65" t="s">
        <v>597</v>
      </c>
      <c r="C14" s="124"/>
    </row>
    <row r="15" spans="1:4" x14ac:dyDescent="0.2">
      <c r="A15" s="64" t="s">
        <v>8</v>
      </c>
      <c r="B15" s="65" t="s">
        <v>132</v>
      </c>
      <c r="C15" s="124"/>
    </row>
    <row r="16" spans="1:4" x14ac:dyDescent="0.2">
      <c r="A16" s="64" t="s">
        <v>9</v>
      </c>
      <c r="B16" s="65" t="s">
        <v>10</v>
      </c>
      <c r="C16" s="124"/>
    </row>
    <row r="17" spans="1:3" x14ac:dyDescent="0.2">
      <c r="A17" s="64" t="s">
        <v>11</v>
      </c>
      <c r="B17" s="65" t="s">
        <v>12</v>
      </c>
      <c r="C17" s="124"/>
    </row>
    <row r="18" spans="1:3" x14ac:dyDescent="0.2">
      <c r="A18" s="64" t="s">
        <v>13</v>
      </c>
      <c r="B18" s="65" t="s">
        <v>14</v>
      </c>
      <c r="C18" s="124"/>
    </row>
    <row r="19" spans="1:3" x14ac:dyDescent="0.2">
      <c r="A19" s="64" t="s">
        <v>15</v>
      </c>
      <c r="B19" s="65" t="s">
        <v>16</v>
      </c>
      <c r="C19" s="124"/>
    </row>
    <row r="20" spans="1:3" x14ac:dyDescent="0.2">
      <c r="A20" s="64" t="s">
        <v>17</v>
      </c>
      <c r="B20" s="65" t="s">
        <v>598</v>
      </c>
      <c r="C20" s="124"/>
    </row>
    <row r="21" spans="1:3" x14ac:dyDescent="0.2">
      <c r="A21" s="64" t="s">
        <v>18</v>
      </c>
      <c r="B21" s="65" t="s">
        <v>19</v>
      </c>
      <c r="C21" s="124"/>
    </row>
    <row r="22" spans="1:3" x14ac:dyDescent="0.2">
      <c r="A22" s="64" t="s">
        <v>20</v>
      </c>
      <c r="B22" s="65" t="s">
        <v>168</v>
      </c>
      <c r="C22" s="124"/>
    </row>
    <row r="23" spans="1:3" x14ac:dyDescent="0.2">
      <c r="A23" s="64" t="s">
        <v>21</v>
      </c>
      <c r="B23" s="65" t="s">
        <v>22</v>
      </c>
      <c r="C23" s="124"/>
    </row>
    <row r="24" spans="1:3" x14ac:dyDescent="0.2">
      <c r="A24" s="64" t="s">
        <v>569</v>
      </c>
      <c r="B24" s="65" t="s">
        <v>292</v>
      </c>
      <c r="C24" s="124"/>
    </row>
    <row r="25" spans="1:3" x14ac:dyDescent="0.2">
      <c r="A25" s="64" t="s">
        <v>570</v>
      </c>
      <c r="B25" s="65" t="s">
        <v>572</v>
      </c>
      <c r="C25" s="124"/>
    </row>
    <row r="26" spans="1:3" x14ac:dyDescent="0.2">
      <c r="A26" s="64" t="s">
        <v>571</v>
      </c>
      <c r="B26" s="65" t="s">
        <v>329</v>
      </c>
      <c r="C26" s="124"/>
    </row>
    <row r="27" spans="1:3" x14ac:dyDescent="0.2">
      <c r="A27" s="64" t="s">
        <v>573</v>
      </c>
      <c r="B27" s="65" t="s">
        <v>346</v>
      </c>
      <c r="C27" s="124"/>
    </row>
    <row r="28" spans="1:3" x14ac:dyDescent="0.2">
      <c r="A28" s="64" t="s">
        <v>23</v>
      </c>
      <c r="B28" s="65" t="s">
        <v>24</v>
      </c>
      <c r="C28" s="124"/>
    </row>
    <row r="29" spans="1:3" x14ac:dyDescent="0.2">
      <c r="A29" s="64" t="s">
        <v>25</v>
      </c>
      <c r="B29" s="65" t="s">
        <v>26</v>
      </c>
      <c r="C29" s="124"/>
    </row>
    <row r="30" spans="1:3" x14ac:dyDescent="0.2">
      <c r="A30" s="64" t="s">
        <v>27</v>
      </c>
      <c r="B30" s="65" t="s">
        <v>28</v>
      </c>
      <c r="C30" s="124"/>
    </row>
    <row r="31" spans="1:3" x14ac:dyDescent="0.2">
      <c r="A31" s="64" t="s">
        <v>29</v>
      </c>
      <c r="B31" s="65" t="s">
        <v>30</v>
      </c>
      <c r="C31" s="124"/>
    </row>
    <row r="32" spans="1:3" x14ac:dyDescent="0.2">
      <c r="A32" s="64" t="s">
        <v>76</v>
      </c>
      <c r="B32" s="65" t="s">
        <v>77</v>
      </c>
      <c r="C32" s="124"/>
    </row>
    <row r="33" spans="1:5" x14ac:dyDescent="0.2">
      <c r="A33" s="64"/>
      <c r="B33" s="65"/>
      <c r="C33" s="124"/>
    </row>
    <row r="34" spans="1:5" x14ac:dyDescent="0.2">
      <c r="A34" s="17"/>
      <c r="B34" s="19"/>
      <c r="C34" s="124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215" t="s">
        <v>649</v>
      </c>
      <c r="B43" s="215"/>
      <c r="C43" s="144"/>
      <c r="D43" s="144"/>
      <c r="E43" s="144"/>
    </row>
    <row r="44" spans="1:5" x14ac:dyDescent="0.2">
      <c r="A44" s="167"/>
      <c r="B44" s="167"/>
    </row>
    <row r="45" spans="1:5" x14ac:dyDescent="0.2">
      <c r="A45" s="167"/>
      <c r="B45" s="167"/>
    </row>
    <row r="46" spans="1:5" x14ac:dyDescent="0.2">
      <c r="A46" s="167"/>
      <c r="B46" s="167" t="s">
        <v>781</v>
      </c>
    </row>
    <row r="47" spans="1:5" ht="22.5" x14ac:dyDescent="0.2">
      <c r="A47" s="168"/>
      <c r="B47" s="168" t="s">
        <v>782</v>
      </c>
    </row>
    <row r="48" spans="1:5" x14ac:dyDescent="0.2">
      <c r="A48" s="167"/>
      <c r="B48" s="167"/>
    </row>
    <row r="49" spans="1:2" x14ac:dyDescent="0.2">
      <c r="A49" s="167"/>
      <c r="B49" s="167" t="s">
        <v>781</v>
      </c>
    </row>
    <row r="50" spans="1:2" ht="22.5" x14ac:dyDescent="0.2">
      <c r="A50" s="168"/>
      <c r="B50" s="168" t="s">
        <v>783</v>
      </c>
    </row>
    <row r="51" spans="1:2" x14ac:dyDescent="0.2">
      <c r="A51" s="167"/>
      <c r="B51" s="167"/>
    </row>
    <row r="52" spans="1:2" x14ac:dyDescent="0.2">
      <c r="A52" s="167"/>
      <c r="B52" s="167"/>
    </row>
    <row r="53" spans="1:2" x14ac:dyDescent="0.2">
      <c r="A53" s="167"/>
      <c r="B53" s="167" t="s">
        <v>781</v>
      </c>
    </row>
    <row r="54" spans="1:2" ht="15" x14ac:dyDescent="0.25">
      <c r="A54"/>
      <c r="B54" t="s">
        <v>784</v>
      </c>
    </row>
    <row r="55" spans="1:2" ht="15" x14ac:dyDescent="0.25">
      <c r="A55"/>
      <c r="B55" t="s">
        <v>785</v>
      </c>
    </row>
  </sheetData>
  <sheetProtection formatCells="0" formatColumns="0" formatRows="0" autoFilter="0" pivotTables="0"/>
  <protectedRanges>
    <protectedRange sqref="A46:B47 A49:B50 A53:B54" name="Rango1_1_1_2_1_5_1"/>
  </protectedRanges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9" tint="-0.249977111117893"/>
  </sheetPr>
  <dimension ref="A1:C34"/>
  <sheetViews>
    <sheetView showGridLines="0" workbookViewId="0">
      <selection activeCell="D13" sqref="D13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219" t="str">
        <f>ESF!A1</f>
        <v>PATRONATO DE BOMBEROS DE LEON GTO</v>
      </c>
      <c r="B1" s="220"/>
      <c r="C1" s="221"/>
    </row>
    <row r="2" spans="1:3" s="58" customFormat="1" ht="18" customHeight="1" x14ac:dyDescent="0.25">
      <c r="A2" s="222" t="s">
        <v>482</v>
      </c>
      <c r="B2" s="223"/>
      <c r="C2" s="224"/>
    </row>
    <row r="3" spans="1:3" s="58" customFormat="1" ht="18" customHeight="1" x14ac:dyDescent="0.25">
      <c r="A3" s="222" t="str">
        <f>ESF!A3</f>
        <v>Correspondiente del 01 de enero al 31 de Diciembre de 2021</v>
      </c>
      <c r="B3" s="223"/>
      <c r="C3" s="224"/>
    </row>
    <row r="4" spans="1:3" s="60" customFormat="1" x14ac:dyDescent="0.2">
      <c r="A4" s="225" t="s">
        <v>478</v>
      </c>
      <c r="B4" s="226"/>
      <c r="C4" s="227"/>
    </row>
    <row r="5" spans="1:3" x14ac:dyDescent="0.2">
      <c r="A5" s="74" t="s">
        <v>517</v>
      </c>
      <c r="B5" s="74"/>
      <c r="C5" s="75">
        <v>92914318.989999995</v>
      </c>
    </row>
    <row r="6" spans="1:3" x14ac:dyDescent="0.2">
      <c r="A6" s="76"/>
      <c r="B6" s="77"/>
      <c r="C6" s="78"/>
    </row>
    <row r="7" spans="1:3" x14ac:dyDescent="0.2">
      <c r="A7" s="87" t="s">
        <v>518</v>
      </c>
      <c r="B7" s="87"/>
      <c r="C7" s="79">
        <f>SUM(C8:C13)</f>
        <v>0</v>
      </c>
    </row>
    <row r="8" spans="1:3" x14ac:dyDescent="0.2">
      <c r="A8" s="95" t="s">
        <v>519</v>
      </c>
      <c r="B8" s="94" t="s">
        <v>330</v>
      </c>
      <c r="C8" s="80">
        <v>0</v>
      </c>
    </row>
    <row r="9" spans="1:3" x14ac:dyDescent="0.2">
      <c r="A9" s="81" t="s">
        <v>520</v>
      </c>
      <c r="B9" s="82" t="s">
        <v>529</v>
      </c>
      <c r="C9" s="80">
        <v>0</v>
      </c>
    </row>
    <row r="10" spans="1:3" x14ac:dyDescent="0.2">
      <c r="A10" s="81" t="s">
        <v>521</v>
      </c>
      <c r="B10" s="82" t="s">
        <v>338</v>
      </c>
      <c r="C10" s="80">
        <v>0</v>
      </c>
    </row>
    <row r="11" spans="1:3" x14ac:dyDescent="0.2">
      <c r="A11" s="81" t="s">
        <v>522</v>
      </c>
      <c r="B11" s="82" t="s">
        <v>339</v>
      </c>
      <c r="C11" s="80">
        <v>0</v>
      </c>
    </row>
    <row r="12" spans="1:3" x14ac:dyDescent="0.2">
      <c r="A12" s="81" t="s">
        <v>523</v>
      </c>
      <c r="B12" s="82" t="s">
        <v>340</v>
      </c>
      <c r="C12" s="80">
        <v>0</v>
      </c>
    </row>
    <row r="13" spans="1:3" x14ac:dyDescent="0.2">
      <c r="A13" s="83" t="s">
        <v>524</v>
      </c>
      <c r="B13" s="84" t="s">
        <v>525</v>
      </c>
      <c r="C13" s="80">
        <v>0</v>
      </c>
    </row>
    <row r="14" spans="1:3" x14ac:dyDescent="0.2">
      <c r="A14" s="76"/>
      <c r="B14" s="85"/>
      <c r="C14" s="86"/>
    </row>
    <row r="15" spans="1:3" x14ac:dyDescent="0.2">
      <c r="A15" s="87" t="s">
        <v>83</v>
      </c>
      <c r="B15" s="77"/>
      <c r="C15" s="79">
        <f>SUM(C16:C18)</f>
        <v>0</v>
      </c>
    </row>
    <row r="16" spans="1:3" x14ac:dyDescent="0.2">
      <c r="A16" s="88">
        <v>3.1</v>
      </c>
      <c r="B16" s="82" t="s">
        <v>528</v>
      </c>
      <c r="C16" s="80">
        <v>0</v>
      </c>
    </row>
    <row r="17" spans="1:3" x14ac:dyDescent="0.2">
      <c r="A17" s="89">
        <v>3.2</v>
      </c>
      <c r="B17" s="82" t="s">
        <v>526</v>
      </c>
      <c r="C17" s="80">
        <v>0</v>
      </c>
    </row>
    <row r="18" spans="1:3" x14ac:dyDescent="0.2">
      <c r="A18" s="89">
        <v>3.3</v>
      </c>
      <c r="B18" s="84" t="s">
        <v>527</v>
      </c>
      <c r="C18" s="90">
        <v>0</v>
      </c>
    </row>
    <row r="19" spans="1:3" x14ac:dyDescent="0.2">
      <c r="A19" s="76"/>
      <c r="B19" s="91"/>
      <c r="C19" s="92"/>
    </row>
    <row r="20" spans="1:3" x14ac:dyDescent="0.2">
      <c r="A20" s="93" t="s">
        <v>82</v>
      </c>
      <c r="B20" s="93"/>
      <c r="C20" s="75">
        <f>C5+C7-C15</f>
        <v>92914318.989999995</v>
      </c>
    </row>
    <row r="22" spans="1:3" ht="32.25" customHeight="1" x14ac:dyDescent="0.2">
      <c r="B22" s="215" t="s">
        <v>649</v>
      </c>
      <c r="C22" s="215"/>
    </row>
    <row r="23" spans="1:3" x14ac:dyDescent="0.2">
      <c r="B23" s="167"/>
      <c r="C23" s="167"/>
    </row>
    <row r="24" spans="1:3" x14ac:dyDescent="0.2">
      <c r="B24" s="167"/>
      <c r="C24" s="167"/>
    </row>
    <row r="25" spans="1:3" x14ac:dyDescent="0.2">
      <c r="B25" s="167" t="s">
        <v>781</v>
      </c>
      <c r="C25" s="42"/>
    </row>
    <row r="26" spans="1:3" ht="22.5" x14ac:dyDescent="0.2">
      <c r="B26" s="168" t="s">
        <v>782</v>
      </c>
      <c r="C26" s="42"/>
    </row>
    <row r="27" spans="1:3" x14ac:dyDescent="0.2">
      <c r="B27" s="167"/>
      <c r="C27" s="42"/>
    </row>
    <row r="28" spans="1:3" x14ac:dyDescent="0.2">
      <c r="B28" s="167" t="s">
        <v>781</v>
      </c>
      <c r="C28" s="42"/>
    </row>
    <row r="29" spans="1:3" ht="22.5" x14ac:dyDescent="0.2">
      <c r="B29" s="168" t="s">
        <v>783</v>
      </c>
      <c r="C29" s="42"/>
    </row>
    <row r="30" spans="1:3" x14ac:dyDescent="0.2">
      <c r="B30" s="167"/>
      <c r="C30" s="42"/>
    </row>
    <row r="31" spans="1:3" x14ac:dyDescent="0.2">
      <c r="B31" s="167"/>
      <c r="C31" s="42"/>
    </row>
    <row r="32" spans="1:3" x14ac:dyDescent="0.2">
      <c r="B32" s="167" t="s">
        <v>781</v>
      </c>
      <c r="C32" s="42"/>
    </row>
    <row r="33" spans="2:3" ht="15" x14ac:dyDescent="0.25">
      <c r="B33" t="s">
        <v>784</v>
      </c>
      <c r="C33" s="42"/>
    </row>
    <row r="34" spans="2:3" ht="15" x14ac:dyDescent="0.25">
      <c r="B34" t="s">
        <v>785</v>
      </c>
      <c r="C34" s="42"/>
    </row>
  </sheetData>
  <protectedRanges>
    <protectedRange sqref="B25:B26 B28:B29 B32:B33" name="Rango1_1_1_2_1_5_1"/>
  </protectedRanges>
  <mergeCells count="5">
    <mergeCell ref="A1:C1"/>
    <mergeCell ref="A2:C2"/>
    <mergeCell ref="A3:C3"/>
    <mergeCell ref="A4:C4"/>
    <mergeCell ref="B22:C22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theme="9" tint="-0.249977111117893"/>
  </sheetPr>
  <dimension ref="A1:C53"/>
  <sheetViews>
    <sheetView showGridLines="0" topLeftCell="A12" workbookViewId="0">
      <selection activeCell="J35" sqref="J35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228" t="str">
        <f>ESF!A1</f>
        <v>PATRONATO DE BOMBEROS DE LEON GTO</v>
      </c>
      <c r="B1" s="229"/>
      <c r="C1" s="230"/>
    </row>
    <row r="2" spans="1:3" s="61" customFormat="1" ht="18.95" customHeight="1" x14ac:dyDescent="0.25">
      <c r="A2" s="231" t="s">
        <v>483</v>
      </c>
      <c r="B2" s="232"/>
      <c r="C2" s="233"/>
    </row>
    <row r="3" spans="1:3" s="61" customFormat="1" ht="18.95" customHeight="1" x14ac:dyDescent="0.25">
      <c r="A3" s="231" t="str">
        <f>ESF!A3</f>
        <v>Correspondiente del 01 de enero al 31 de Diciembre de 2021</v>
      </c>
      <c r="B3" s="232"/>
      <c r="C3" s="233"/>
    </row>
    <row r="4" spans="1:3" x14ac:dyDescent="0.2">
      <c r="A4" s="225" t="s">
        <v>478</v>
      </c>
      <c r="B4" s="226"/>
      <c r="C4" s="227"/>
    </row>
    <row r="5" spans="1:3" x14ac:dyDescent="0.2">
      <c r="A5" s="104" t="s">
        <v>530</v>
      </c>
      <c r="B5" s="74"/>
      <c r="C5" s="97">
        <v>98587407.180000007</v>
      </c>
    </row>
    <row r="6" spans="1:3" x14ac:dyDescent="0.2">
      <c r="A6" s="98"/>
      <c r="B6" s="77"/>
      <c r="C6" s="99"/>
    </row>
    <row r="7" spans="1:3" x14ac:dyDescent="0.2">
      <c r="A7" s="87" t="s">
        <v>531</v>
      </c>
      <c r="B7" s="100"/>
      <c r="C7" s="79">
        <f>SUM(C8:C28)</f>
        <v>388999.05</v>
      </c>
    </row>
    <row r="8" spans="1:3" x14ac:dyDescent="0.2">
      <c r="A8" s="105">
        <v>2.1</v>
      </c>
      <c r="B8" s="106" t="s">
        <v>358</v>
      </c>
      <c r="C8" s="107">
        <v>0</v>
      </c>
    </row>
    <row r="9" spans="1:3" x14ac:dyDescent="0.2">
      <c r="A9" s="105">
        <v>2.2000000000000002</v>
      </c>
      <c r="B9" s="106" t="s">
        <v>355</v>
      </c>
      <c r="C9" s="107">
        <v>0</v>
      </c>
    </row>
    <row r="10" spans="1:3" x14ac:dyDescent="0.2">
      <c r="A10" s="114">
        <v>2.2999999999999998</v>
      </c>
      <c r="B10" s="96" t="s">
        <v>224</v>
      </c>
      <c r="C10" s="107">
        <v>237993.39</v>
      </c>
    </row>
    <row r="11" spans="1:3" x14ac:dyDescent="0.2">
      <c r="A11" s="114">
        <v>2.4</v>
      </c>
      <c r="B11" s="96" t="s">
        <v>225</v>
      </c>
      <c r="C11" s="107">
        <v>24137.07</v>
      </c>
    </row>
    <row r="12" spans="1:3" x14ac:dyDescent="0.2">
      <c r="A12" s="114">
        <v>2.5</v>
      </c>
      <c r="B12" s="96" t="s">
        <v>226</v>
      </c>
      <c r="C12" s="107">
        <v>6896.55</v>
      </c>
    </row>
    <row r="13" spans="1:3" x14ac:dyDescent="0.2">
      <c r="A13" s="114">
        <v>2.6</v>
      </c>
      <c r="B13" s="96" t="s">
        <v>227</v>
      </c>
      <c r="C13" s="107">
        <v>0</v>
      </c>
    </row>
    <row r="14" spans="1:3" x14ac:dyDescent="0.2">
      <c r="A14" s="114">
        <v>2.7</v>
      </c>
      <c r="B14" s="96" t="s">
        <v>228</v>
      </c>
      <c r="C14" s="107">
        <v>0</v>
      </c>
    </row>
    <row r="15" spans="1:3" x14ac:dyDescent="0.2">
      <c r="A15" s="114">
        <v>2.8</v>
      </c>
      <c r="B15" s="96" t="s">
        <v>229</v>
      </c>
      <c r="C15" s="107">
        <v>0</v>
      </c>
    </row>
    <row r="16" spans="1:3" x14ac:dyDescent="0.2">
      <c r="A16" s="114">
        <v>2.9</v>
      </c>
      <c r="B16" s="96" t="s">
        <v>231</v>
      </c>
      <c r="C16" s="107">
        <v>0</v>
      </c>
    </row>
    <row r="17" spans="1:3" x14ac:dyDescent="0.2">
      <c r="A17" s="114" t="s">
        <v>532</v>
      </c>
      <c r="B17" s="96" t="s">
        <v>533</v>
      </c>
      <c r="C17" s="107">
        <v>0</v>
      </c>
    </row>
    <row r="18" spans="1:3" x14ac:dyDescent="0.2">
      <c r="A18" s="114" t="s">
        <v>562</v>
      </c>
      <c r="B18" s="96" t="s">
        <v>233</v>
      </c>
      <c r="C18" s="107">
        <v>119972.04</v>
      </c>
    </row>
    <row r="19" spans="1:3" x14ac:dyDescent="0.2">
      <c r="A19" s="114" t="s">
        <v>563</v>
      </c>
      <c r="B19" s="96" t="s">
        <v>534</v>
      </c>
      <c r="C19" s="107">
        <v>0</v>
      </c>
    </row>
    <row r="20" spans="1:3" x14ac:dyDescent="0.2">
      <c r="A20" s="114" t="s">
        <v>564</v>
      </c>
      <c r="B20" s="96" t="s">
        <v>535</v>
      </c>
      <c r="C20" s="107">
        <v>0</v>
      </c>
    </row>
    <row r="21" spans="1:3" x14ac:dyDescent="0.2">
      <c r="A21" s="114" t="s">
        <v>565</v>
      </c>
      <c r="B21" s="96" t="s">
        <v>536</v>
      </c>
      <c r="C21" s="107">
        <v>0</v>
      </c>
    </row>
    <row r="22" spans="1:3" x14ac:dyDescent="0.2">
      <c r="A22" s="114" t="s">
        <v>537</v>
      </c>
      <c r="B22" s="96" t="s">
        <v>538</v>
      </c>
      <c r="C22" s="107">
        <v>0</v>
      </c>
    </row>
    <row r="23" spans="1:3" x14ac:dyDescent="0.2">
      <c r="A23" s="114" t="s">
        <v>539</v>
      </c>
      <c r="B23" s="96" t="s">
        <v>540</v>
      </c>
      <c r="C23" s="107">
        <v>0</v>
      </c>
    </row>
    <row r="24" spans="1:3" x14ac:dyDescent="0.2">
      <c r="A24" s="114" t="s">
        <v>541</v>
      </c>
      <c r="B24" s="96" t="s">
        <v>542</v>
      </c>
      <c r="C24" s="107">
        <v>0</v>
      </c>
    </row>
    <row r="25" spans="1:3" x14ac:dyDescent="0.2">
      <c r="A25" s="114" t="s">
        <v>543</v>
      </c>
      <c r="B25" s="96" t="s">
        <v>544</v>
      </c>
      <c r="C25" s="107">
        <v>0</v>
      </c>
    </row>
    <row r="26" spans="1:3" x14ac:dyDescent="0.2">
      <c r="A26" s="114" t="s">
        <v>545</v>
      </c>
      <c r="B26" s="96" t="s">
        <v>546</v>
      </c>
      <c r="C26" s="107">
        <v>0</v>
      </c>
    </row>
    <row r="27" spans="1:3" x14ac:dyDescent="0.2">
      <c r="A27" s="114" t="s">
        <v>547</v>
      </c>
      <c r="B27" s="96" t="s">
        <v>548</v>
      </c>
      <c r="C27" s="107">
        <v>0</v>
      </c>
    </row>
    <row r="28" spans="1:3" x14ac:dyDescent="0.2">
      <c r="A28" s="114" t="s">
        <v>549</v>
      </c>
      <c r="B28" s="106" t="s">
        <v>550</v>
      </c>
      <c r="C28" s="107">
        <v>0</v>
      </c>
    </row>
    <row r="29" spans="1:3" x14ac:dyDescent="0.2">
      <c r="A29" s="115"/>
      <c r="B29" s="108"/>
      <c r="C29" s="109"/>
    </row>
    <row r="30" spans="1:3" x14ac:dyDescent="0.2">
      <c r="A30" s="110" t="s">
        <v>551</v>
      </c>
      <c r="B30" s="111"/>
      <c r="C30" s="112">
        <f>SUM(C31:C37)</f>
        <v>3842788.8</v>
      </c>
    </row>
    <row r="31" spans="1:3" x14ac:dyDescent="0.2">
      <c r="A31" s="114" t="s">
        <v>552</v>
      </c>
      <c r="B31" s="96" t="s">
        <v>427</v>
      </c>
      <c r="C31" s="107">
        <v>3842788.8</v>
      </c>
    </row>
    <row r="32" spans="1:3" x14ac:dyDescent="0.2">
      <c r="A32" s="114" t="s">
        <v>553</v>
      </c>
      <c r="B32" s="96" t="s">
        <v>80</v>
      </c>
      <c r="C32" s="107">
        <v>0</v>
      </c>
    </row>
    <row r="33" spans="1:3" x14ac:dyDescent="0.2">
      <c r="A33" s="114" t="s">
        <v>554</v>
      </c>
      <c r="B33" s="96" t="s">
        <v>437</v>
      </c>
      <c r="C33" s="107">
        <v>0</v>
      </c>
    </row>
    <row r="34" spans="1:3" x14ac:dyDescent="0.2">
      <c r="A34" s="114" t="s">
        <v>555</v>
      </c>
      <c r="B34" s="96" t="s">
        <v>556</v>
      </c>
      <c r="C34" s="107">
        <v>0</v>
      </c>
    </row>
    <row r="35" spans="1:3" x14ac:dyDescent="0.2">
      <c r="A35" s="114" t="s">
        <v>557</v>
      </c>
      <c r="B35" s="96" t="s">
        <v>558</v>
      </c>
      <c r="C35" s="107">
        <v>0</v>
      </c>
    </row>
    <row r="36" spans="1:3" x14ac:dyDescent="0.2">
      <c r="A36" s="114" t="s">
        <v>559</v>
      </c>
      <c r="B36" s="96" t="s">
        <v>445</v>
      </c>
      <c r="C36" s="107">
        <v>0</v>
      </c>
    </row>
    <row r="37" spans="1:3" x14ac:dyDescent="0.2">
      <c r="A37" s="114" t="s">
        <v>560</v>
      </c>
      <c r="B37" s="106" t="s">
        <v>561</v>
      </c>
      <c r="C37" s="113">
        <v>0</v>
      </c>
    </row>
    <row r="38" spans="1:3" x14ac:dyDescent="0.2">
      <c r="A38" s="98"/>
      <c r="B38" s="101"/>
      <c r="C38" s="102"/>
    </row>
    <row r="39" spans="1:3" x14ac:dyDescent="0.2">
      <c r="A39" s="103" t="s">
        <v>84</v>
      </c>
      <c r="B39" s="74"/>
      <c r="C39" s="75">
        <f>C5-C7+C30</f>
        <v>102041196.93000001</v>
      </c>
    </row>
    <row r="41" spans="1:3" ht="24" customHeight="1" x14ac:dyDescent="0.2">
      <c r="B41" s="215" t="s">
        <v>649</v>
      </c>
      <c r="C41" s="215"/>
    </row>
    <row r="42" spans="1:3" x14ac:dyDescent="0.2">
      <c r="B42" s="167"/>
      <c r="C42" s="167"/>
    </row>
    <row r="43" spans="1:3" x14ac:dyDescent="0.2">
      <c r="B43" s="167"/>
      <c r="C43" s="167"/>
    </row>
    <row r="44" spans="1:3" x14ac:dyDescent="0.2">
      <c r="B44" s="167" t="s">
        <v>781</v>
      </c>
      <c r="C44" s="42"/>
    </row>
    <row r="45" spans="1:3" ht="22.5" x14ac:dyDescent="0.2">
      <c r="B45" s="168" t="s">
        <v>782</v>
      </c>
      <c r="C45" s="42"/>
    </row>
    <row r="46" spans="1:3" x14ac:dyDescent="0.2">
      <c r="B46" s="167"/>
      <c r="C46" s="42"/>
    </row>
    <row r="47" spans="1:3" x14ac:dyDescent="0.2">
      <c r="B47" s="167" t="s">
        <v>781</v>
      </c>
      <c r="C47" s="42"/>
    </row>
    <row r="48" spans="1:3" ht="22.5" x14ac:dyDescent="0.2">
      <c r="B48" s="168" t="s">
        <v>783</v>
      </c>
      <c r="C48" s="42"/>
    </row>
    <row r="49" spans="2:3" x14ac:dyDescent="0.2">
      <c r="B49" s="167"/>
      <c r="C49" s="42"/>
    </row>
    <row r="50" spans="2:3" x14ac:dyDescent="0.2">
      <c r="B50" s="167"/>
      <c r="C50" s="42"/>
    </row>
    <row r="51" spans="2:3" x14ac:dyDescent="0.2">
      <c r="B51" s="167" t="s">
        <v>781</v>
      </c>
      <c r="C51" s="42"/>
    </row>
    <row r="52" spans="2:3" ht="15" x14ac:dyDescent="0.25">
      <c r="B52" t="s">
        <v>784</v>
      </c>
      <c r="C52" s="42"/>
    </row>
    <row r="53" spans="2:3" ht="15" x14ac:dyDescent="0.25">
      <c r="B53" t="s">
        <v>785</v>
      </c>
      <c r="C53" s="42"/>
    </row>
  </sheetData>
  <protectedRanges>
    <protectedRange sqref="B44:B45 B47:B48 B51:B52" name="Rango1_1_1_2_1_5_1"/>
  </protectedRanges>
  <mergeCells count="5">
    <mergeCell ref="A1:C1"/>
    <mergeCell ref="A2:C2"/>
    <mergeCell ref="A3:C3"/>
    <mergeCell ref="A4:C4"/>
    <mergeCell ref="B41:C41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theme="9" tint="-0.249977111117893"/>
  </sheetPr>
  <dimension ref="A1:J61"/>
  <sheetViews>
    <sheetView topLeftCell="A28" workbookViewId="0">
      <selection activeCell="H50" sqref="H50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218" t="str">
        <f>'Notas a los Edos Financieros'!A1</f>
        <v>PATRONATO DE BOMBEROS DE LEON GTO</v>
      </c>
      <c r="B1" s="234"/>
      <c r="C1" s="234"/>
      <c r="D1" s="234"/>
      <c r="E1" s="234"/>
      <c r="F1" s="234"/>
      <c r="G1" s="49" t="s">
        <v>179</v>
      </c>
      <c r="H1" s="50">
        <f>'Notas a los Edos Financieros'!D1</f>
        <v>2021</v>
      </c>
    </row>
    <row r="2" spans="1:10" ht="18.95" customHeight="1" x14ac:dyDescent="0.2">
      <c r="A2" s="218" t="s">
        <v>484</v>
      </c>
      <c r="B2" s="234"/>
      <c r="C2" s="234"/>
      <c r="D2" s="234"/>
      <c r="E2" s="234"/>
      <c r="F2" s="234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218" t="str">
        <f>'Notas a los Edos Financieros'!A3</f>
        <v>Correspondiente del 01 de enero al 31 de Diciembre de 2021</v>
      </c>
      <c r="B3" s="234"/>
      <c r="C3" s="234"/>
      <c r="D3" s="234"/>
      <c r="E3" s="234"/>
      <c r="F3" s="234"/>
      <c r="G3" s="49" t="s">
        <v>182</v>
      </c>
      <c r="H3" s="50">
        <f>'Notas a los Edos Financieros'!D3</f>
        <v>4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3" t="s">
        <v>146</v>
      </c>
      <c r="B7" s="133" t="s">
        <v>479</v>
      </c>
      <c r="C7" s="132" t="s">
        <v>163</v>
      </c>
      <c r="D7" s="132" t="s">
        <v>480</v>
      </c>
      <c r="E7" s="132" t="s">
        <v>481</v>
      </c>
      <c r="F7" s="132" t="s">
        <v>162</v>
      </c>
      <c r="G7" s="132" t="s">
        <v>124</v>
      </c>
      <c r="H7" s="132" t="s">
        <v>165</v>
      </c>
      <c r="I7" s="132" t="s">
        <v>166</v>
      </c>
      <c r="J7" s="132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  <c r="C35" s="123">
        <v>0</v>
      </c>
      <c r="D35" s="123">
        <v>1097721233.0600002</v>
      </c>
      <c r="E35" s="123">
        <v>1183494722.0600002</v>
      </c>
      <c r="F35" s="123">
        <v>308576139.72000003</v>
      </c>
    </row>
    <row r="36" spans="1:6" x14ac:dyDescent="0.2">
      <c r="A36" s="51">
        <v>8110</v>
      </c>
      <c r="B36" s="51" t="s">
        <v>96</v>
      </c>
      <c r="C36" s="56">
        <v>0</v>
      </c>
      <c r="D36" s="56">
        <v>284416045.16000003</v>
      </c>
      <c r="E36" s="56">
        <v>284416045.16000003</v>
      </c>
      <c r="F36" s="56">
        <v>0</v>
      </c>
    </row>
    <row r="37" spans="1:6" x14ac:dyDescent="0.2">
      <c r="A37" s="51">
        <v>8120</v>
      </c>
      <c r="B37" s="51" t="s">
        <v>95</v>
      </c>
      <c r="C37" s="56">
        <v>0</v>
      </c>
      <c r="D37" s="56">
        <v>92914318.989999995</v>
      </c>
      <c r="E37" s="56">
        <v>98587407.180000007</v>
      </c>
      <c r="F37" s="56">
        <v>5673088.1900000004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12813918.18</v>
      </c>
      <c r="E38" s="56">
        <v>0</v>
      </c>
      <c r="F38" s="56">
        <v>12813918.18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92914318.989999995</v>
      </c>
      <c r="E39" s="56">
        <v>92914318.989999995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92914318.989999995</v>
      </c>
      <c r="F40" s="56">
        <v>92914318.989999995</v>
      </c>
    </row>
    <row r="41" spans="1:6" x14ac:dyDescent="0.2">
      <c r="A41" s="51">
        <v>8210</v>
      </c>
      <c r="B41" s="51" t="s">
        <v>91</v>
      </c>
      <c r="C41" s="56">
        <v>0</v>
      </c>
      <c r="D41" s="56">
        <v>0</v>
      </c>
      <c r="E41" s="56">
        <v>85773489</v>
      </c>
      <c r="F41" s="56">
        <v>85773489</v>
      </c>
    </row>
    <row r="42" spans="1:6" x14ac:dyDescent="0.2">
      <c r="A42" s="51">
        <v>8220</v>
      </c>
      <c r="B42" s="51" t="s">
        <v>90</v>
      </c>
      <c r="C42" s="56">
        <v>0</v>
      </c>
      <c r="D42" s="56">
        <v>159450205.09999999</v>
      </c>
      <c r="E42" s="56">
        <v>159450205.09999999</v>
      </c>
      <c r="F42" s="56">
        <v>0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60862797.920000002</v>
      </c>
      <c r="E43" s="56">
        <v>73676716.099999994</v>
      </c>
      <c r="F43" s="56">
        <v>12813918.18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98587407.180000007</v>
      </c>
      <c r="E44" s="56">
        <v>98587407.180000007</v>
      </c>
      <c r="F44" s="56">
        <v>0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98587407.180000007</v>
      </c>
      <c r="E45" s="56">
        <v>98587407.180000007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98587407.180000007</v>
      </c>
      <c r="E46" s="56">
        <v>98587407.180000007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98587407.180000007</v>
      </c>
      <c r="E47" s="56">
        <v>0</v>
      </c>
      <c r="F47" s="56">
        <v>98587407.180000007</v>
      </c>
    </row>
    <row r="48" spans="1:6" x14ac:dyDescent="0.2">
      <c r="A48" s="137"/>
    </row>
    <row r="49" spans="1:3" ht="27.75" customHeight="1" x14ac:dyDescent="0.2">
      <c r="A49" s="137"/>
      <c r="B49" s="215" t="s">
        <v>649</v>
      </c>
      <c r="C49" s="215"/>
    </row>
    <row r="50" spans="1:3" x14ac:dyDescent="0.2">
      <c r="B50" s="167"/>
      <c r="C50" s="167"/>
    </row>
    <row r="51" spans="1:3" x14ac:dyDescent="0.2">
      <c r="B51" s="167"/>
      <c r="C51" s="167"/>
    </row>
    <row r="52" spans="1:3" x14ac:dyDescent="0.2">
      <c r="B52" s="167" t="s">
        <v>781</v>
      </c>
      <c r="C52" s="42"/>
    </row>
    <row r="53" spans="1:3" ht="22.5" x14ac:dyDescent="0.2">
      <c r="B53" s="168" t="s">
        <v>782</v>
      </c>
      <c r="C53" s="42"/>
    </row>
    <row r="54" spans="1:3" x14ac:dyDescent="0.2">
      <c r="B54" s="167"/>
      <c r="C54" s="42"/>
    </row>
    <row r="55" spans="1:3" x14ac:dyDescent="0.2">
      <c r="B55" s="167" t="s">
        <v>781</v>
      </c>
      <c r="C55" s="42"/>
    </row>
    <row r="56" spans="1:3" ht="22.5" x14ac:dyDescent="0.2">
      <c r="B56" s="168" t="s">
        <v>783</v>
      </c>
      <c r="C56" s="42"/>
    </row>
    <row r="57" spans="1:3" x14ac:dyDescent="0.2">
      <c r="B57" s="167"/>
      <c r="C57" s="42"/>
    </row>
    <row r="58" spans="1:3" x14ac:dyDescent="0.2">
      <c r="B58" s="167"/>
      <c r="C58" s="42"/>
    </row>
    <row r="59" spans="1:3" x14ac:dyDescent="0.2">
      <c r="B59" s="167" t="s">
        <v>781</v>
      </c>
      <c r="C59" s="42"/>
    </row>
    <row r="60" spans="1:3" ht="15" x14ac:dyDescent="0.25">
      <c r="B60" t="s">
        <v>784</v>
      </c>
      <c r="C60" s="42"/>
    </row>
    <row r="61" spans="1:3" ht="15" x14ac:dyDescent="0.25">
      <c r="B61" t="s">
        <v>785</v>
      </c>
      <c r="C61" s="42"/>
    </row>
  </sheetData>
  <sheetProtection formatCells="0" formatColumns="0" formatRows="0" insertColumns="0" insertRows="0" insertHyperlinks="0" deleteColumns="0" deleteRows="0" sort="0" autoFilter="0" pivotTables="0"/>
  <protectedRanges>
    <protectedRange sqref="B52:B53 B55:B56 B59:B60" name="Rango1_1_1_2_1_5_1"/>
  </protectedRanges>
  <mergeCells count="4">
    <mergeCell ref="A1:F1"/>
    <mergeCell ref="A2:F2"/>
    <mergeCell ref="A3:F3"/>
    <mergeCell ref="B49:C4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9" tint="-0.249977111117893"/>
    <pageSetUpPr fitToPage="1"/>
  </sheetPr>
  <dimension ref="A1:H30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5" t="s">
        <v>50</v>
      </c>
      <c r="C1" s="126"/>
      <c r="D1" s="126"/>
      <c r="E1" s="127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235" t="s">
        <v>34</v>
      </c>
      <c r="B5" s="235"/>
      <c r="C5" s="235"/>
      <c r="D5" s="235"/>
      <c r="E5" s="23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0" t="s">
        <v>590</v>
      </c>
      <c r="B10" s="236" t="s">
        <v>36</v>
      </c>
      <c r="C10" s="236"/>
      <c r="D10" s="236"/>
      <c r="E10" s="236"/>
    </row>
    <row r="11" spans="1:8" s="6" customFormat="1" ht="12.95" customHeight="1" x14ac:dyDescent="0.2">
      <c r="A11" s="121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1" t="s">
        <v>592</v>
      </c>
      <c r="B12" s="236" t="s">
        <v>38</v>
      </c>
      <c r="C12" s="236"/>
      <c r="D12" s="236"/>
      <c r="E12" s="236"/>
    </row>
    <row r="13" spans="1:8" s="6" customFormat="1" ht="26.1" customHeight="1" x14ac:dyDescent="0.2">
      <c r="A13" s="121" t="s">
        <v>593</v>
      </c>
      <c r="B13" s="236" t="s">
        <v>39</v>
      </c>
      <c r="C13" s="236"/>
      <c r="D13" s="236"/>
      <c r="E13" s="236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0" t="s">
        <v>594</v>
      </c>
      <c r="B15" s="9" t="s">
        <v>40</v>
      </c>
    </row>
    <row r="16" spans="1:8" s="6" customFormat="1" ht="12.95" customHeight="1" x14ac:dyDescent="0.2">
      <c r="A16" s="121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2" t="s">
        <v>587</v>
      </c>
    </row>
    <row r="20" spans="1:4" s="6" customFormat="1" ht="12.95" customHeight="1" x14ac:dyDescent="0.2">
      <c r="A20" s="122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4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9" tint="-0.249977111117893"/>
  </sheetPr>
  <dimension ref="A1:P211"/>
  <sheetViews>
    <sheetView zoomScaleNormal="100" workbookViewId="0">
      <selection activeCell="B29" sqref="B29"/>
    </sheetView>
  </sheetViews>
  <sheetFormatPr baseColWidth="10" defaultColWidth="9.140625" defaultRowHeight="11.25" x14ac:dyDescent="0.2"/>
  <cols>
    <col min="1" max="1" width="21.7109375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7" width="16.7109375" style="42" customWidth="1"/>
    <col min="8" max="8" width="34.42578125" style="42" customWidth="1"/>
    <col min="9" max="9" width="9.140625" style="42" customWidth="1"/>
    <col min="10" max="10" width="10.85546875" style="42" customWidth="1"/>
    <col min="11" max="13" width="12" style="42" customWidth="1"/>
    <col min="14" max="14" width="9.140625" style="42" customWidth="1"/>
    <col min="15" max="16384" width="9.140625" style="42"/>
  </cols>
  <sheetData>
    <row r="1" spans="1:15" s="38" customFormat="1" x14ac:dyDescent="0.25">
      <c r="A1" s="216" t="str">
        <f>'Notas a los Edos Financieros'!A1</f>
        <v>PATRONATO DE BOMBEROS DE LEON GTO</v>
      </c>
      <c r="B1" s="217"/>
      <c r="C1" s="217"/>
      <c r="D1" s="217"/>
      <c r="E1" s="217"/>
      <c r="F1" s="217"/>
      <c r="G1" s="36" t="s">
        <v>179</v>
      </c>
      <c r="H1" s="47">
        <f>'Notas a los Edos Financieros'!D1</f>
        <v>2021</v>
      </c>
    </row>
    <row r="2" spans="1:15" s="38" customFormat="1" x14ac:dyDescent="0.25">
      <c r="A2" s="216" t="s">
        <v>180</v>
      </c>
      <c r="B2" s="217"/>
      <c r="C2" s="217"/>
      <c r="D2" s="217"/>
      <c r="E2" s="217"/>
      <c r="F2" s="217"/>
      <c r="G2" s="36" t="s">
        <v>181</v>
      </c>
      <c r="H2" s="47" t="str">
        <f>'Notas a los Edos Financieros'!D2</f>
        <v>Trimestral</v>
      </c>
    </row>
    <row r="3" spans="1:15" s="38" customFormat="1" x14ac:dyDescent="0.25">
      <c r="A3" s="216" t="str">
        <f>'Notas a los Edos Financieros'!A3</f>
        <v>Correspondiente del 01 de enero al 31 de Diciembre de 2021</v>
      </c>
      <c r="B3" s="217"/>
      <c r="C3" s="217"/>
      <c r="D3" s="217"/>
      <c r="E3" s="217"/>
      <c r="F3" s="217"/>
      <c r="G3" s="36" t="s">
        <v>182</v>
      </c>
      <c r="H3" s="47">
        <f>'Notas a los Edos Financieros'!D3</f>
        <v>4</v>
      </c>
    </row>
    <row r="4" spans="1:15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15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15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  <c r="O7" s="151"/>
    </row>
    <row r="8" spans="1:15" x14ac:dyDescent="0.2">
      <c r="A8" s="44">
        <v>1114</v>
      </c>
      <c r="B8" s="42" t="s">
        <v>184</v>
      </c>
      <c r="C8" s="46">
        <v>0</v>
      </c>
    </row>
    <row r="9" spans="1:15" x14ac:dyDescent="0.2">
      <c r="A9" s="44">
        <v>1115</v>
      </c>
      <c r="B9" s="42" t="s">
        <v>185</v>
      </c>
      <c r="C9" s="46">
        <v>0</v>
      </c>
    </row>
    <row r="10" spans="1:15" x14ac:dyDescent="0.2">
      <c r="A10" s="44">
        <v>1121</v>
      </c>
      <c r="B10" s="42" t="s">
        <v>186</v>
      </c>
      <c r="C10" s="46">
        <v>0</v>
      </c>
      <c r="E10" s="46"/>
    </row>
    <row r="11" spans="1:15" x14ac:dyDescent="0.2">
      <c r="A11" s="44">
        <v>1211</v>
      </c>
      <c r="B11" s="42" t="s">
        <v>187</v>
      </c>
      <c r="C11" s="46">
        <v>0</v>
      </c>
    </row>
    <row r="13" spans="1:15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15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v>2019</v>
      </c>
      <c r="F14" s="43">
        <v>2018</v>
      </c>
      <c r="G14" s="43">
        <v>2017</v>
      </c>
      <c r="H14" s="43" t="s">
        <v>170</v>
      </c>
    </row>
    <row r="15" spans="1:15" x14ac:dyDescent="0.2">
      <c r="A15" s="184">
        <v>1122</v>
      </c>
      <c r="B15" s="185" t="s">
        <v>188</v>
      </c>
      <c r="C15" s="186">
        <f>+C16</f>
        <v>0</v>
      </c>
      <c r="D15" s="186">
        <v>0</v>
      </c>
      <c r="E15" s="186">
        <v>0</v>
      </c>
      <c r="F15" s="186">
        <v>0</v>
      </c>
      <c r="G15" s="186">
        <v>0</v>
      </c>
      <c r="H15" s="185"/>
    </row>
    <row r="16" spans="1:15" x14ac:dyDescent="0.2">
      <c r="A16" s="184">
        <v>1124</v>
      </c>
      <c r="B16" s="185" t="s">
        <v>189</v>
      </c>
      <c r="C16" s="186">
        <f>+C17</f>
        <v>0</v>
      </c>
      <c r="D16" s="186"/>
      <c r="E16" s="186"/>
      <c r="F16" s="186"/>
      <c r="G16" s="186"/>
      <c r="H16" s="185"/>
    </row>
    <row r="17" spans="1:8" x14ac:dyDescent="0.2">
      <c r="A17" s="44"/>
      <c r="C17" s="46"/>
      <c r="D17" s="46"/>
      <c r="E17" s="46"/>
      <c r="F17" s="46"/>
      <c r="G17" s="46"/>
    </row>
    <row r="18" spans="1:8" x14ac:dyDescent="0.2">
      <c r="A18" s="44"/>
      <c r="C18" s="46"/>
      <c r="D18" s="46"/>
      <c r="E18" s="46"/>
      <c r="F18" s="46"/>
      <c r="G18" s="46"/>
    </row>
    <row r="19" spans="1:8" x14ac:dyDescent="0.2">
      <c r="A19" s="44"/>
      <c r="C19" s="46"/>
      <c r="D19" s="46"/>
      <c r="E19" s="46"/>
      <c r="F19" s="46"/>
      <c r="G19" s="46"/>
    </row>
    <row r="21" spans="1:8" x14ac:dyDescent="0.2">
      <c r="A21" s="41" t="s">
        <v>576</v>
      </c>
      <c r="B21" s="41"/>
      <c r="C21" s="41"/>
      <c r="D21" s="41"/>
      <c r="E21" s="41"/>
      <c r="F21" s="41"/>
      <c r="G21" s="41"/>
      <c r="H21" s="41"/>
    </row>
    <row r="22" spans="1:8" x14ac:dyDescent="0.2">
      <c r="A22" s="43" t="s">
        <v>146</v>
      </c>
      <c r="B22" s="43" t="s">
        <v>143</v>
      </c>
      <c r="C22" s="43" t="s">
        <v>144</v>
      </c>
      <c r="D22" s="43" t="s">
        <v>190</v>
      </c>
      <c r="E22" s="43" t="s">
        <v>191</v>
      </c>
      <c r="F22" s="43" t="s">
        <v>192</v>
      </c>
      <c r="G22" s="43" t="s">
        <v>193</v>
      </c>
      <c r="H22" s="43" t="s">
        <v>194</v>
      </c>
    </row>
    <row r="23" spans="1:8" x14ac:dyDescent="0.2">
      <c r="A23" s="177">
        <v>1123</v>
      </c>
      <c r="B23" s="178" t="s">
        <v>195</v>
      </c>
      <c r="C23" s="179">
        <f>+C24</f>
        <v>123472.36000000002</v>
      </c>
      <c r="D23" s="179">
        <f>+D24</f>
        <v>123472.36000000002</v>
      </c>
      <c r="E23" s="179">
        <v>0</v>
      </c>
      <c r="F23" s="179">
        <v>0</v>
      </c>
      <c r="G23" s="179">
        <v>0</v>
      </c>
      <c r="H23" s="178"/>
    </row>
    <row r="24" spans="1:8" x14ac:dyDescent="0.2">
      <c r="A24" s="149" t="s">
        <v>670</v>
      </c>
      <c r="B24" s="149" t="s">
        <v>671</v>
      </c>
      <c r="C24" s="46">
        <v>123472.36000000002</v>
      </c>
      <c r="D24" s="46">
        <v>123472.36000000002</v>
      </c>
      <c r="E24" s="46">
        <v>0</v>
      </c>
      <c r="F24" s="46">
        <v>0</v>
      </c>
      <c r="G24" s="46">
        <v>0</v>
      </c>
      <c r="H24" s="148" t="s">
        <v>672</v>
      </c>
    </row>
    <row r="25" spans="1:8" x14ac:dyDescent="0.2">
      <c r="A25" s="149" t="s">
        <v>805</v>
      </c>
      <c r="B25" s="149" t="s">
        <v>806</v>
      </c>
      <c r="C25" s="46">
        <v>11912.04</v>
      </c>
      <c r="D25" s="46">
        <v>11912.04</v>
      </c>
      <c r="E25" s="46">
        <v>0</v>
      </c>
      <c r="F25" s="46">
        <v>0</v>
      </c>
      <c r="G25" s="46">
        <v>0</v>
      </c>
      <c r="H25" s="148" t="s">
        <v>672</v>
      </c>
    </row>
    <row r="26" spans="1:8" x14ac:dyDescent="0.2">
      <c r="A26" s="149" t="s">
        <v>797</v>
      </c>
      <c r="B26" s="149" t="s">
        <v>798</v>
      </c>
      <c r="C26" s="46">
        <v>0.2</v>
      </c>
      <c r="D26" s="46">
        <v>0.2</v>
      </c>
      <c r="E26" s="46">
        <v>0</v>
      </c>
      <c r="F26" s="46">
        <v>0</v>
      </c>
      <c r="G26" s="46">
        <v>0</v>
      </c>
      <c r="H26" s="148" t="s">
        <v>672</v>
      </c>
    </row>
    <row r="27" spans="1:8" x14ac:dyDescent="0.2">
      <c r="A27" s="149" t="s">
        <v>673</v>
      </c>
      <c r="B27" s="149" t="s">
        <v>674</v>
      </c>
      <c r="C27" s="46">
        <v>83000</v>
      </c>
      <c r="D27" s="46">
        <v>83000</v>
      </c>
      <c r="E27" s="46">
        <v>0</v>
      </c>
      <c r="F27" s="46">
        <v>0</v>
      </c>
      <c r="G27" s="46">
        <v>0</v>
      </c>
      <c r="H27" s="148" t="s">
        <v>672</v>
      </c>
    </row>
    <row r="28" spans="1:8" x14ac:dyDescent="0.2">
      <c r="A28" s="149" t="s">
        <v>675</v>
      </c>
      <c r="B28" s="149" t="s">
        <v>676</v>
      </c>
      <c r="C28" s="46">
        <v>27589.439999999999</v>
      </c>
      <c r="D28" s="46">
        <v>27589.439999999999</v>
      </c>
      <c r="E28" s="46">
        <v>0</v>
      </c>
      <c r="F28" s="46">
        <v>0</v>
      </c>
      <c r="G28" s="46">
        <v>0</v>
      </c>
      <c r="H28" s="148" t="s">
        <v>672</v>
      </c>
    </row>
    <row r="29" spans="1:8" x14ac:dyDescent="0.2">
      <c r="A29" s="149" t="s">
        <v>799</v>
      </c>
      <c r="B29" s="149" t="s">
        <v>800</v>
      </c>
      <c r="C29" s="46">
        <v>485.94</v>
      </c>
      <c r="D29" s="46">
        <v>485.94</v>
      </c>
      <c r="E29" s="46">
        <v>0</v>
      </c>
      <c r="F29" s="46">
        <v>0</v>
      </c>
      <c r="G29" s="46">
        <v>0</v>
      </c>
      <c r="H29" s="148" t="s">
        <v>672</v>
      </c>
    </row>
    <row r="30" spans="1:8" x14ac:dyDescent="0.2">
      <c r="A30" s="149" t="s">
        <v>801</v>
      </c>
      <c r="B30" s="149" t="s">
        <v>802</v>
      </c>
      <c r="C30" s="46">
        <v>485.94</v>
      </c>
      <c r="D30" s="46">
        <v>485.94</v>
      </c>
      <c r="E30" s="46">
        <v>0</v>
      </c>
      <c r="F30" s="46">
        <v>0</v>
      </c>
      <c r="G30" s="46">
        <v>0</v>
      </c>
      <c r="H30" s="148" t="s">
        <v>672</v>
      </c>
    </row>
    <row r="31" spans="1:8" x14ac:dyDescent="0.2">
      <c r="A31" s="149" t="s">
        <v>807</v>
      </c>
      <c r="B31" s="149" t="s">
        <v>808</v>
      </c>
      <c r="C31" s="46">
        <v>-1.2</v>
      </c>
      <c r="D31" s="46">
        <v>-1.2</v>
      </c>
      <c r="E31" s="46">
        <v>0</v>
      </c>
      <c r="F31" s="46">
        <v>0</v>
      </c>
      <c r="G31" s="46">
        <v>0</v>
      </c>
      <c r="H31" s="148" t="s">
        <v>672</v>
      </c>
    </row>
    <row r="32" spans="1:8" x14ac:dyDescent="0.2">
      <c r="A32" s="44">
        <v>1125</v>
      </c>
      <c r="B32" s="42" t="s">
        <v>196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8" x14ac:dyDescent="0.2">
      <c r="A33" s="145">
        <v>1126</v>
      </c>
      <c r="B33" s="146" t="s">
        <v>595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</row>
    <row r="34" spans="1:8" x14ac:dyDescent="0.2">
      <c r="A34" s="145">
        <v>1129</v>
      </c>
      <c r="B34" s="146" t="s">
        <v>596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</row>
    <row r="35" spans="1:8" x14ac:dyDescent="0.2">
      <c r="A35" s="177">
        <v>1131</v>
      </c>
      <c r="B35" s="178" t="s">
        <v>197</v>
      </c>
      <c r="C35" s="179">
        <f>+C36</f>
        <v>479340.99</v>
      </c>
      <c r="D35" s="179">
        <f t="shared" ref="D35:G35" si="0">+D36</f>
        <v>479340.99</v>
      </c>
      <c r="E35" s="179">
        <f t="shared" si="0"/>
        <v>0</v>
      </c>
      <c r="F35" s="179">
        <f t="shared" si="0"/>
        <v>0</v>
      </c>
      <c r="G35" s="179">
        <f t="shared" si="0"/>
        <v>0</v>
      </c>
      <c r="H35" s="178"/>
    </row>
    <row r="36" spans="1:8" x14ac:dyDescent="0.2">
      <c r="A36" s="180" t="s">
        <v>677</v>
      </c>
      <c r="B36" s="180" t="s">
        <v>678</v>
      </c>
      <c r="C36" s="179">
        <f>+C37</f>
        <v>479340.99</v>
      </c>
      <c r="D36" s="179">
        <f t="shared" ref="D36:G36" si="1">+D37</f>
        <v>479340.99</v>
      </c>
      <c r="E36" s="179">
        <f t="shared" si="1"/>
        <v>0</v>
      </c>
      <c r="F36" s="179">
        <f t="shared" si="1"/>
        <v>0</v>
      </c>
      <c r="G36" s="179">
        <f t="shared" si="1"/>
        <v>0</v>
      </c>
      <c r="H36" s="178"/>
    </row>
    <row r="37" spans="1:8" x14ac:dyDescent="0.2">
      <c r="A37" s="149" t="s">
        <v>679</v>
      </c>
      <c r="B37" s="149" t="s">
        <v>680</v>
      </c>
      <c r="C37" s="150">
        <v>479340.99</v>
      </c>
      <c r="D37" s="46">
        <v>479340.99</v>
      </c>
      <c r="E37" s="46">
        <v>0</v>
      </c>
      <c r="F37" s="46">
        <v>0</v>
      </c>
      <c r="G37" s="46">
        <v>0</v>
      </c>
      <c r="H37" s="148" t="s">
        <v>681</v>
      </c>
    </row>
    <row r="38" spans="1:8" x14ac:dyDescent="0.2">
      <c r="A38" s="44">
        <v>1132</v>
      </c>
      <c r="B38" s="42" t="s">
        <v>198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</row>
    <row r="39" spans="1:8" x14ac:dyDescent="0.2">
      <c r="A39" s="44">
        <v>1133</v>
      </c>
      <c r="B39" s="42" t="s">
        <v>199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8" x14ac:dyDescent="0.2">
      <c r="A40" s="44">
        <v>1134</v>
      </c>
      <c r="B40" s="42" t="s">
        <v>200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</row>
    <row r="41" spans="1:8" x14ac:dyDescent="0.2">
      <c r="A41" s="44">
        <v>1139</v>
      </c>
      <c r="B41" s="42" t="s">
        <v>201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</row>
    <row r="43" spans="1:8" x14ac:dyDescent="0.2">
      <c r="A43" s="41" t="s">
        <v>600</v>
      </c>
      <c r="B43" s="41"/>
      <c r="C43" s="41"/>
      <c r="D43" s="41"/>
      <c r="E43" s="41"/>
      <c r="F43" s="41"/>
      <c r="G43" s="41"/>
      <c r="H43" s="41"/>
    </row>
    <row r="44" spans="1:8" x14ac:dyDescent="0.2">
      <c r="A44" s="43" t="s">
        <v>146</v>
      </c>
      <c r="B44" s="43" t="s">
        <v>143</v>
      </c>
      <c r="C44" s="43" t="s">
        <v>144</v>
      </c>
      <c r="D44" s="43" t="s">
        <v>150</v>
      </c>
      <c r="E44" s="43" t="s">
        <v>149</v>
      </c>
      <c r="F44" s="43" t="s">
        <v>202</v>
      </c>
      <c r="G44" s="43" t="s">
        <v>152</v>
      </c>
      <c r="H44" s="43"/>
    </row>
    <row r="45" spans="1:8" x14ac:dyDescent="0.2">
      <c r="A45" s="44">
        <v>1140</v>
      </c>
      <c r="B45" s="42" t="s">
        <v>203</v>
      </c>
      <c r="C45" s="46">
        <v>0</v>
      </c>
    </row>
    <row r="46" spans="1:8" x14ac:dyDescent="0.2">
      <c r="A46" s="44">
        <v>1141</v>
      </c>
      <c r="B46" s="42" t="s">
        <v>204</v>
      </c>
      <c r="C46" s="46">
        <v>0</v>
      </c>
    </row>
    <row r="47" spans="1:8" x14ac:dyDescent="0.2">
      <c r="A47" s="44">
        <v>1142</v>
      </c>
      <c r="B47" s="42" t="s">
        <v>205</v>
      </c>
      <c r="C47" s="46">
        <v>0</v>
      </c>
    </row>
    <row r="48" spans="1:8" x14ac:dyDescent="0.2">
      <c r="A48" s="44">
        <v>1143</v>
      </c>
      <c r="B48" s="42" t="s">
        <v>206</v>
      </c>
      <c r="C48" s="46">
        <v>0</v>
      </c>
    </row>
    <row r="49" spans="1:8" x14ac:dyDescent="0.2">
      <c r="A49" s="44">
        <v>1144</v>
      </c>
      <c r="B49" s="42" t="s">
        <v>207</v>
      </c>
      <c r="C49" s="46">
        <v>0</v>
      </c>
    </row>
    <row r="50" spans="1:8" x14ac:dyDescent="0.2">
      <c r="A50" s="44">
        <v>1145</v>
      </c>
      <c r="B50" s="42" t="s">
        <v>208</v>
      </c>
      <c r="C50" s="46">
        <v>0</v>
      </c>
    </row>
    <row r="52" spans="1:8" x14ac:dyDescent="0.2">
      <c r="A52" s="41" t="s">
        <v>577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148</v>
      </c>
      <c r="E53" s="43" t="s">
        <v>151</v>
      </c>
      <c r="F53" s="43" t="s">
        <v>209</v>
      </c>
      <c r="G53" s="43"/>
      <c r="H53" s="43"/>
    </row>
    <row r="54" spans="1:8" x14ac:dyDescent="0.2">
      <c r="A54" s="44">
        <v>1150</v>
      </c>
      <c r="B54" s="42" t="s">
        <v>210</v>
      </c>
      <c r="C54" s="46">
        <v>0</v>
      </c>
    </row>
    <row r="55" spans="1:8" x14ac:dyDescent="0.2">
      <c r="A55" s="44">
        <v>1151</v>
      </c>
      <c r="B55" s="42" t="s">
        <v>211</v>
      </c>
      <c r="C55" s="46">
        <v>0</v>
      </c>
    </row>
    <row r="57" spans="1:8" x14ac:dyDescent="0.2">
      <c r="A57" s="41" t="s">
        <v>578</v>
      </c>
      <c r="B57" s="41"/>
      <c r="C57" s="41"/>
      <c r="D57" s="41"/>
      <c r="E57" s="41"/>
      <c r="F57" s="41"/>
      <c r="G57" s="41"/>
      <c r="H57" s="41"/>
    </row>
    <row r="58" spans="1:8" x14ac:dyDescent="0.2">
      <c r="A58" s="43" t="s">
        <v>146</v>
      </c>
      <c r="B58" s="43" t="s">
        <v>143</v>
      </c>
      <c r="C58" s="43" t="s">
        <v>144</v>
      </c>
      <c r="D58" s="43" t="s">
        <v>145</v>
      </c>
      <c r="E58" s="43" t="s">
        <v>194</v>
      </c>
      <c r="F58" s="43"/>
      <c r="G58" s="43"/>
      <c r="H58" s="43"/>
    </row>
    <row r="59" spans="1:8" x14ac:dyDescent="0.2">
      <c r="A59" s="44">
        <v>1213</v>
      </c>
      <c r="B59" s="42" t="s">
        <v>212</v>
      </c>
      <c r="C59" s="46">
        <v>0</v>
      </c>
    </row>
    <row r="61" spans="1:8" x14ac:dyDescent="0.2">
      <c r="A61" s="41" t="s">
        <v>579</v>
      </c>
      <c r="B61" s="41"/>
      <c r="C61" s="41"/>
      <c r="D61" s="41"/>
      <c r="E61" s="41"/>
      <c r="F61" s="41"/>
      <c r="G61" s="41"/>
      <c r="H61" s="41"/>
    </row>
    <row r="62" spans="1:8" x14ac:dyDescent="0.2">
      <c r="A62" s="43" t="s">
        <v>146</v>
      </c>
      <c r="B62" s="43" t="s">
        <v>143</v>
      </c>
      <c r="C62" s="43" t="s">
        <v>144</v>
      </c>
      <c r="D62" s="43"/>
      <c r="E62" s="43"/>
      <c r="F62" s="43"/>
      <c r="G62" s="43"/>
      <c r="H62" s="43"/>
    </row>
    <row r="63" spans="1:8" x14ac:dyDescent="0.2">
      <c r="A63" s="44">
        <v>1214</v>
      </c>
      <c r="B63" s="42" t="s">
        <v>213</v>
      </c>
      <c r="C63" s="46">
        <v>0</v>
      </c>
    </row>
    <row r="65" spans="1:16" x14ac:dyDescent="0.2">
      <c r="A65" s="41" t="s">
        <v>580</v>
      </c>
      <c r="B65" s="41"/>
      <c r="C65" s="41"/>
      <c r="D65" s="41"/>
      <c r="E65" s="41"/>
      <c r="F65" s="41"/>
      <c r="G65" s="41"/>
      <c r="H65" s="41"/>
    </row>
    <row r="66" spans="1:16" x14ac:dyDescent="0.2">
      <c r="A66" s="43" t="s">
        <v>146</v>
      </c>
      <c r="B66" s="43" t="s">
        <v>143</v>
      </c>
      <c r="C66" s="43" t="s">
        <v>144</v>
      </c>
      <c r="D66" s="43" t="s">
        <v>153</v>
      </c>
      <c r="E66" s="43" t="s">
        <v>154</v>
      </c>
      <c r="F66" s="43" t="s">
        <v>148</v>
      </c>
      <c r="G66" s="43" t="s">
        <v>214</v>
      </c>
      <c r="H66" s="43" t="s">
        <v>155</v>
      </c>
    </row>
    <row r="67" spans="1:16" x14ac:dyDescent="0.2">
      <c r="A67" s="177">
        <v>1230</v>
      </c>
      <c r="B67" s="178" t="s">
        <v>215</v>
      </c>
      <c r="C67" s="181">
        <f>+C68+C70+C71+C73+C74+C75+C76</f>
        <v>14459914.49</v>
      </c>
      <c r="D67" s="181">
        <v>0</v>
      </c>
      <c r="E67" s="181">
        <v>50861.67</v>
      </c>
      <c r="F67" s="178"/>
      <c r="G67" s="178"/>
      <c r="H67" s="178"/>
      <c r="J67" s="46"/>
    </row>
    <row r="68" spans="1:16" x14ac:dyDescent="0.2">
      <c r="A68" s="177">
        <v>1231</v>
      </c>
      <c r="B68" s="178" t="s">
        <v>216</v>
      </c>
      <c r="C68" s="179">
        <f>+C69</f>
        <v>1938000</v>
      </c>
      <c r="D68" s="179">
        <f t="shared" ref="D68:H68" si="2">+D69</f>
        <v>0</v>
      </c>
      <c r="E68" s="179">
        <f t="shared" si="2"/>
        <v>0</v>
      </c>
      <c r="F68" s="179">
        <f t="shared" si="2"/>
        <v>0</v>
      </c>
      <c r="G68" s="179">
        <f t="shared" si="2"/>
        <v>0</v>
      </c>
      <c r="H68" s="179">
        <f t="shared" si="2"/>
        <v>0</v>
      </c>
    </row>
    <row r="69" spans="1:16" x14ac:dyDescent="0.2">
      <c r="A69" s="149" t="s">
        <v>682</v>
      </c>
      <c r="B69" s="149" t="s">
        <v>683</v>
      </c>
      <c r="C69" s="150">
        <v>1938000</v>
      </c>
      <c r="D69" s="150">
        <v>0</v>
      </c>
      <c r="E69" s="150">
        <v>0</v>
      </c>
      <c r="F69" s="151"/>
      <c r="G69" s="151"/>
      <c r="H69" s="151"/>
    </row>
    <row r="70" spans="1:16" x14ac:dyDescent="0.2">
      <c r="A70" s="44">
        <v>1232</v>
      </c>
      <c r="B70" s="42" t="s">
        <v>217</v>
      </c>
      <c r="C70" s="46">
        <v>0</v>
      </c>
      <c r="D70" s="46">
        <v>0</v>
      </c>
      <c r="E70" s="46">
        <v>0</v>
      </c>
    </row>
    <row r="71" spans="1:16" x14ac:dyDescent="0.2">
      <c r="A71" s="177">
        <v>1233</v>
      </c>
      <c r="B71" s="178" t="s">
        <v>218</v>
      </c>
      <c r="C71" s="179">
        <f>+C72</f>
        <v>12206801.09</v>
      </c>
      <c r="D71" s="179">
        <f t="shared" ref="D71:E71" si="3">+D72</f>
        <v>0</v>
      </c>
      <c r="E71" s="179">
        <f t="shared" si="3"/>
        <v>50861.67</v>
      </c>
      <c r="F71" s="178"/>
      <c r="G71" s="178"/>
      <c r="H71" s="178"/>
    </row>
    <row r="72" spans="1:16" x14ac:dyDescent="0.2">
      <c r="A72" s="152" t="s">
        <v>684</v>
      </c>
      <c r="B72" s="149" t="s">
        <v>685</v>
      </c>
      <c r="C72" s="150">
        <v>12206801.09</v>
      </c>
      <c r="D72" s="150">
        <v>0</v>
      </c>
      <c r="E72" s="150">
        <v>50861.67</v>
      </c>
      <c r="F72" s="151" t="s">
        <v>652</v>
      </c>
      <c r="G72" s="147">
        <v>0.05</v>
      </c>
      <c r="H72" s="151"/>
    </row>
    <row r="73" spans="1:16" x14ac:dyDescent="0.2">
      <c r="A73" s="44">
        <v>1234</v>
      </c>
      <c r="B73" s="42" t="s">
        <v>219</v>
      </c>
      <c r="C73" s="46">
        <v>0</v>
      </c>
      <c r="D73" s="46">
        <v>0</v>
      </c>
      <c r="E73" s="46">
        <v>0</v>
      </c>
      <c r="K73" s="46"/>
    </row>
    <row r="74" spans="1:16" x14ac:dyDescent="0.2">
      <c r="A74" s="44">
        <v>1235</v>
      </c>
      <c r="B74" s="42" t="s">
        <v>220</v>
      </c>
      <c r="C74" s="46">
        <v>0</v>
      </c>
      <c r="D74" s="46">
        <v>0</v>
      </c>
      <c r="E74" s="46">
        <v>0</v>
      </c>
      <c r="J74" s="46"/>
    </row>
    <row r="75" spans="1:16" x14ac:dyDescent="0.2">
      <c r="A75" s="44">
        <v>1236</v>
      </c>
      <c r="B75" s="42" t="s">
        <v>221</v>
      </c>
      <c r="C75" s="46">
        <v>0</v>
      </c>
      <c r="D75" s="46">
        <v>0</v>
      </c>
      <c r="E75" s="46">
        <v>0</v>
      </c>
    </row>
    <row r="76" spans="1:16" x14ac:dyDescent="0.2">
      <c r="A76" s="177">
        <v>1239</v>
      </c>
      <c r="B76" s="178" t="s">
        <v>222</v>
      </c>
      <c r="C76" s="179">
        <v>315113.40000000002</v>
      </c>
      <c r="D76" s="179">
        <v>0</v>
      </c>
      <c r="E76" s="179">
        <v>0</v>
      </c>
      <c r="F76" s="178"/>
      <c r="G76" s="178"/>
      <c r="H76" s="178"/>
      <c r="J76" s="46"/>
      <c r="K76" s="183"/>
      <c r="L76" s="183"/>
    </row>
    <row r="77" spans="1:16" x14ac:dyDescent="0.2">
      <c r="A77" s="152" t="s">
        <v>686</v>
      </c>
      <c r="B77" s="149" t="s">
        <v>687</v>
      </c>
      <c r="C77" s="150">
        <v>315113.40000000002</v>
      </c>
      <c r="D77" s="150">
        <v>0</v>
      </c>
      <c r="E77" s="150">
        <v>0</v>
      </c>
      <c r="F77" s="151" t="s">
        <v>652</v>
      </c>
      <c r="G77" s="147">
        <v>0.1</v>
      </c>
      <c r="H77" s="151"/>
    </row>
    <row r="78" spans="1:16" x14ac:dyDescent="0.2">
      <c r="A78" s="184">
        <v>1240</v>
      </c>
      <c r="B78" s="185" t="s">
        <v>223</v>
      </c>
      <c r="C78" s="186">
        <f>+C79+C84+C88+C91+C94+C96+C101+C102</f>
        <v>61820317.479999997</v>
      </c>
      <c r="D78" s="186">
        <f>+D79+D84+D88+D91+D94+D96+D101+D102</f>
        <v>320232.40000000002</v>
      </c>
      <c r="E78" s="186">
        <f>+E79+E84+E88+E91+E94+E96+E101+E102</f>
        <v>51520855.560000002</v>
      </c>
      <c r="F78" s="185"/>
      <c r="G78" s="185"/>
      <c r="H78" s="185"/>
      <c r="J78" s="46"/>
      <c r="K78" s="169"/>
      <c r="L78" s="182"/>
      <c r="M78" s="182"/>
      <c r="O78" s="183"/>
      <c r="P78" s="183"/>
    </row>
    <row r="79" spans="1:16" x14ac:dyDescent="0.2">
      <c r="A79" s="177">
        <v>1241</v>
      </c>
      <c r="B79" s="178" t="s">
        <v>224</v>
      </c>
      <c r="C79" s="179">
        <f>SUM(C80:C83)</f>
        <v>3310881.7</v>
      </c>
      <c r="D79" s="179">
        <f t="shared" ref="D79:E79" si="4">SUM(D80:D83)</f>
        <v>20486.75</v>
      </c>
      <c r="E79" s="179">
        <f t="shared" si="4"/>
        <v>2538670.83</v>
      </c>
      <c r="F79" s="178"/>
      <c r="G79" s="178"/>
      <c r="H79" s="178"/>
      <c r="J79" s="46"/>
      <c r="K79" s="169"/>
      <c r="L79" s="182"/>
      <c r="M79" s="182"/>
      <c r="O79" s="183"/>
      <c r="P79" s="183"/>
    </row>
    <row r="80" spans="1:16" x14ac:dyDescent="0.2">
      <c r="A80" s="152" t="s">
        <v>688</v>
      </c>
      <c r="B80" s="149" t="s">
        <v>689</v>
      </c>
      <c r="C80" s="150">
        <v>904517.58</v>
      </c>
      <c r="D80" s="150">
        <v>2545.27</v>
      </c>
      <c r="E80" s="150">
        <v>660403.85</v>
      </c>
      <c r="F80" s="151" t="s">
        <v>652</v>
      </c>
      <c r="G80" s="147">
        <v>0.35</v>
      </c>
      <c r="H80" s="151"/>
      <c r="J80" s="46"/>
      <c r="K80" s="169"/>
      <c r="L80" s="182"/>
      <c r="M80" s="182"/>
      <c r="O80" s="183"/>
      <c r="P80" s="183"/>
    </row>
    <row r="81" spans="1:16" x14ac:dyDescent="0.2">
      <c r="A81" s="152" t="s">
        <v>690</v>
      </c>
      <c r="B81" s="149" t="s">
        <v>691</v>
      </c>
      <c r="C81" s="150">
        <v>956016.44</v>
      </c>
      <c r="D81" s="150">
        <v>7210.73</v>
      </c>
      <c r="E81" s="150">
        <v>728647.66</v>
      </c>
      <c r="F81" s="151" t="s">
        <v>652</v>
      </c>
      <c r="G81" s="147">
        <v>0.1</v>
      </c>
      <c r="H81" s="151"/>
      <c r="J81" s="46"/>
      <c r="K81" s="169"/>
      <c r="L81" s="182"/>
      <c r="M81" s="182"/>
      <c r="O81" s="183"/>
      <c r="P81" s="183"/>
    </row>
    <row r="82" spans="1:16" x14ac:dyDescent="0.2">
      <c r="A82" s="152" t="s">
        <v>653</v>
      </c>
      <c r="B82" s="150" t="s">
        <v>786</v>
      </c>
      <c r="C82" s="150">
        <v>1103172.6200000001</v>
      </c>
      <c r="D82" s="150">
        <v>7837.62</v>
      </c>
      <c r="E82" s="150">
        <v>850510.47</v>
      </c>
      <c r="F82" s="151" t="s">
        <v>652</v>
      </c>
      <c r="G82" s="147">
        <v>0.1</v>
      </c>
      <c r="H82" s="151"/>
      <c r="J82" s="46"/>
      <c r="K82" s="169"/>
      <c r="L82" s="182"/>
      <c r="M82" s="182"/>
      <c r="O82" s="183"/>
      <c r="P82" s="183"/>
    </row>
    <row r="83" spans="1:16" x14ac:dyDescent="0.2">
      <c r="A83" s="152" t="s">
        <v>654</v>
      </c>
      <c r="B83" s="150" t="s">
        <v>692</v>
      </c>
      <c r="C83" s="150">
        <v>347175.06</v>
      </c>
      <c r="D83" s="150">
        <v>2893.13</v>
      </c>
      <c r="E83" s="150">
        <v>299108.84999999998</v>
      </c>
      <c r="F83" s="151" t="s">
        <v>652</v>
      </c>
      <c r="G83" s="147">
        <v>0.1</v>
      </c>
      <c r="H83" s="151"/>
      <c r="J83" s="46"/>
      <c r="K83" s="169"/>
      <c r="L83" s="182"/>
      <c r="M83" s="182"/>
      <c r="O83" s="183"/>
      <c r="P83" s="183"/>
    </row>
    <row r="84" spans="1:16" x14ac:dyDescent="0.2">
      <c r="A84" s="177">
        <v>1242</v>
      </c>
      <c r="B84" s="178" t="s">
        <v>225</v>
      </c>
      <c r="C84" s="179">
        <f>SUM(C85:C87)</f>
        <v>363116.04</v>
      </c>
      <c r="D84" s="179">
        <f t="shared" ref="D84:E84" si="5">SUM(D85:D87)</f>
        <v>1034.1600000000001</v>
      </c>
      <c r="E84" s="179">
        <f t="shared" si="5"/>
        <v>356523.23</v>
      </c>
      <c r="F84" s="178"/>
      <c r="G84" s="178"/>
      <c r="H84" s="178"/>
      <c r="J84" s="46"/>
      <c r="K84" s="169"/>
      <c r="L84" s="182"/>
      <c r="M84" s="182"/>
      <c r="O84" s="183"/>
      <c r="P84" s="183"/>
    </row>
    <row r="85" spans="1:16" x14ac:dyDescent="0.2">
      <c r="A85" s="152" t="s">
        <v>655</v>
      </c>
      <c r="B85" s="150" t="s">
        <v>693</v>
      </c>
      <c r="C85" s="150">
        <v>325409.40999999997</v>
      </c>
      <c r="D85" s="150">
        <v>1034.1600000000001</v>
      </c>
      <c r="E85" s="150">
        <v>354848.5</v>
      </c>
      <c r="F85" s="151" t="s">
        <v>652</v>
      </c>
      <c r="G85" s="147">
        <v>0.1</v>
      </c>
      <c r="H85" s="151"/>
      <c r="J85" s="46"/>
      <c r="K85" s="169"/>
      <c r="L85" s="182"/>
      <c r="M85" s="182"/>
      <c r="O85" s="183"/>
      <c r="P85" s="183"/>
    </row>
    <row r="86" spans="1:16" x14ac:dyDescent="0.2">
      <c r="A86" s="152" t="s">
        <v>656</v>
      </c>
      <c r="B86" s="150" t="s">
        <v>694</v>
      </c>
      <c r="C86" s="150">
        <v>36031.9</v>
      </c>
      <c r="D86" s="150"/>
      <c r="E86" s="150">
        <v>0</v>
      </c>
      <c r="F86" s="151" t="s">
        <v>652</v>
      </c>
      <c r="G86" s="147">
        <v>0.1</v>
      </c>
      <c r="H86" s="151"/>
      <c r="J86" s="46"/>
      <c r="K86" s="169"/>
      <c r="L86" s="182"/>
      <c r="M86" s="182"/>
      <c r="O86" s="183"/>
      <c r="P86" s="183"/>
    </row>
    <row r="87" spans="1:16" x14ac:dyDescent="0.2">
      <c r="A87" s="152" t="s">
        <v>657</v>
      </c>
      <c r="B87" s="150" t="s">
        <v>695</v>
      </c>
      <c r="C87" s="150">
        <v>1674.73</v>
      </c>
      <c r="D87" s="150">
        <v>0</v>
      </c>
      <c r="E87" s="150">
        <v>1674.73</v>
      </c>
      <c r="F87" s="151" t="s">
        <v>652</v>
      </c>
      <c r="G87" s="147">
        <v>0.1</v>
      </c>
      <c r="H87" s="151"/>
      <c r="J87" s="46"/>
      <c r="K87" s="169"/>
      <c r="L87" s="182"/>
      <c r="M87" s="182"/>
      <c r="O87" s="183"/>
      <c r="P87" s="183"/>
    </row>
    <row r="88" spans="1:16" x14ac:dyDescent="0.2">
      <c r="A88" s="177">
        <v>1243</v>
      </c>
      <c r="B88" s="178" t="s">
        <v>226</v>
      </c>
      <c r="C88" s="179">
        <f>SUM(C89:C90)</f>
        <v>1871485.3399999999</v>
      </c>
      <c r="D88" s="179">
        <f t="shared" ref="D88:E88" si="6">SUM(D89:D90)</f>
        <v>8438.5300000000007</v>
      </c>
      <c r="E88" s="179">
        <f t="shared" si="6"/>
        <v>1528720.26</v>
      </c>
      <c r="F88" s="178"/>
      <c r="G88" s="178"/>
      <c r="H88" s="178"/>
      <c r="J88" s="46"/>
      <c r="K88" s="169"/>
      <c r="L88" s="182"/>
      <c r="M88" s="182"/>
      <c r="O88" s="183"/>
      <c r="P88" s="183"/>
    </row>
    <row r="89" spans="1:16" x14ac:dyDescent="0.2">
      <c r="A89" s="152" t="s">
        <v>658</v>
      </c>
      <c r="B89" s="150" t="s">
        <v>696</v>
      </c>
      <c r="C89" s="150">
        <v>829450.35</v>
      </c>
      <c r="D89" s="150">
        <v>0</v>
      </c>
      <c r="E89" s="150">
        <v>829450.35</v>
      </c>
      <c r="F89" s="151" t="s">
        <v>652</v>
      </c>
      <c r="G89" s="147">
        <v>0.1</v>
      </c>
      <c r="H89" s="151"/>
      <c r="J89" s="46"/>
      <c r="K89" s="169"/>
      <c r="L89" s="182"/>
      <c r="M89" s="182"/>
      <c r="O89" s="183"/>
      <c r="P89" s="183"/>
    </row>
    <row r="90" spans="1:16" x14ac:dyDescent="0.2">
      <c r="A90" s="152" t="s">
        <v>659</v>
      </c>
      <c r="B90" s="150" t="s">
        <v>697</v>
      </c>
      <c r="C90" s="150">
        <v>1042034.99</v>
      </c>
      <c r="D90" s="150">
        <v>8438.5300000000007</v>
      </c>
      <c r="E90" s="150">
        <v>699269.91</v>
      </c>
      <c r="F90" s="151" t="s">
        <v>652</v>
      </c>
      <c r="G90" s="147">
        <v>0.1</v>
      </c>
      <c r="H90" s="151"/>
      <c r="J90" s="46"/>
      <c r="K90" s="169"/>
      <c r="L90" s="182"/>
      <c r="M90" s="182"/>
      <c r="O90" s="183"/>
      <c r="P90" s="183"/>
    </row>
    <row r="91" spans="1:16" x14ac:dyDescent="0.2">
      <c r="A91" s="177">
        <v>1244</v>
      </c>
      <c r="B91" s="178" t="s">
        <v>227</v>
      </c>
      <c r="C91" s="179">
        <f>SUM(C92:C93)</f>
        <v>30440243.029999997</v>
      </c>
      <c r="D91" s="179">
        <f t="shared" ref="D91:E91" si="7">SUM(D92:D93)</f>
        <v>180472.51</v>
      </c>
      <c r="E91" s="179">
        <f t="shared" si="7"/>
        <v>26859096.210000001</v>
      </c>
      <c r="F91" s="179"/>
      <c r="G91" s="179"/>
      <c r="H91" s="179"/>
      <c r="J91" s="46"/>
      <c r="K91" s="169"/>
      <c r="L91" s="182"/>
      <c r="M91" s="182"/>
      <c r="O91" s="183"/>
      <c r="P91" s="183"/>
    </row>
    <row r="92" spans="1:16" x14ac:dyDescent="0.2">
      <c r="A92" s="152" t="s">
        <v>660</v>
      </c>
      <c r="B92" s="150" t="s">
        <v>698</v>
      </c>
      <c r="C92" s="150">
        <v>30426554.239999998</v>
      </c>
      <c r="D92" s="150">
        <v>180358.44</v>
      </c>
      <c r="E92" s="150">
        <v>26854989.670000002</v>
      </c>
      <c r="F92" s="151" t="s">
        <v>652</v>
      </c>
      <c r="G92" s="147">
        <v>0.2</v>
      </c>
      <c r="H92" s="151"/>
      <c r="J92" s="46"/>
      <c r="K92" s="169"/>
      <c r="L92" s="182"/>
      <c r="M92" s="182"/>
      <c r="O92" s="183"/>
      <c r="P92" s="183"/>
    </row>
    <row r="93" spans="1:16" x14ac:dyDescent="0.2">
      <c r="A93" s="152" t="s">
        <v>661</v>
      </c>
      <c r="B93" s="150" t="s">
        <v>699</v>
      </c>
      <c r="C93" s="150">
        <v>13688.79</v>
      </c>
      <c r="D93" s="150">
        <v>114.07</v>
      </c>
      <c r="E93" s="150">
        <v>4106.54</v>
      </c>
      <c r="F93" s="151" t="s">
        <v>652</v>
      </c>
      <c r="G93" s="147">
        <v>0.2</v>
      </c>
      <c r="H93" s="151"/>
      <c r="J93" s="46"/>
      <c r="K93" s="169"/>
      <c r="L93" s="182"/>
      <c r="M93" s="182"/>
      <c r="O93" s="183"/>
      <c r="P93" s="183"/>
    </row>
    <row r="94" spans="1:16" x14ac:dyDescent="0.2">
      <c r="A94" s="177">
        <v>1245</v>
      </c>
      <c r="B94" s="178" t="s">
        <v>228</v>
      </c>
      <c r="C94" s="179">
        <f>+C95</f>
        <v>24061068.300000001</v>
      </c>
      <c r="D94" s="179">
        <f t="shared" ref="D94:E94" si="8">+D95</f>
        <v>94358.67</v>
      </c>
      <c r="E94" s="179">
        <f t="shared" si="8"/>
        <v>19033303.809999999</v>
      </c>
      <c r="F94" s="178"/>
      <c r="G94" s="178"/>
      <c r="H94" s="178"/>
      <c r="J94" s="46"/>
      <c r="K94" s="169"/>
      <c r="L94" s="182"/>
      <c r="M94" s="182"/>
      <c r="O94" s="183"/>
      <c r="P94" s="183"/>
    </row>
    <row r="95" spans="1:16" x14ac:dyDescent="0.2">
      <c r="A95" s="152" t="s">
        <v>662</v>
      </c>
      <c r="B95" s="150" t="s">
        <v>700</v>
      </c>
      <c r="C95" s="150">
        <v>24061068.300000001</v>
      </c>
      <c r="D95" s="150">
        <v>94358.67</v>
      </c>
      <c r="E95" s="150">
        <v>19033303.809999999</v>
      </c>
      <c r="F95" s="151" t="s">
        <v>652</v>
      </c>
      <c r="G95" s="147">
        <v>0.2</v>
      </c>
      <c r="H95" s="151"/>
      <c r="J95" s="46"/>
      <c r="K95" s="169"/>
      <c r="L95" s="182"/>
      <c r="M95" s="182"/>
      <c r="O95" s="183"/>
      <c r="P95" s="183"/>
    </row>
    <row r="96" spans="1:16" x14ac:dyDescent="0.2">
      <c r="A96" s="177">
        <v>1246</v>
      </c>
      <c r="B96" s="178" t="s">
        <v>229</v>
      </c>
      <c r="C96" s="179">
        <f>SUM(C97:C100)</f>
        <v>1773523.07</v>
      </c>
      <c r="D96" s="179">
        <f t="shared" ref="D96" si="9">SUM(D97:D100)</f>
        <v>15441.78</v>
      </c>
      <c r="E96" s="179">
        <f>SUM(E97:E100)</f>
        <v>1204541.2199999997</v>
      </c>
      <c r="F96" s="179"/>
      <c r="G96" s="179"/>
      <c r="H96" s="179"/>
      <c r="J96" s="46"/>
      <c r="K96" s="169"/>
      <c r="L96" s="182"/>
      <c r="M96" s="182"/>
      <c r="O96" s="183"/>
      <c r="P96" s="183"/>
    </row>
    <row r="97" spans="1:16" x14ac:dyDescent="0.2">
      <c r="A97" s="152" t="s">
        <v>663</v>
      </c>
      <c r="B97" s="150" t="s">
        <v>701</v>
      </c>
      <c r="C97" s="150">
        <v>794123.85</v>
      </c>
      <c r="D97" s="150">
        <v>5107.5</v>
      </c>
      <c r="E97" s="150">
        <v>624270.73</v>
      </c>
      <c r="F97" s="151" t="s">
        <v>652</v>
      </c>
      <c r="G97" s="147">
        <v>0.1</v>
      </c>
      <c r="H97" s="151"/>
      <c r="J97" s="46"/>
      <c r="K97" s="169"/>
      <c r="L97" s="182"/>
      <c r="M97" s="182"/>
      <c r="O97" s="183"/>
      <c r="P97" s="183"/>
    </row>
    <row r="98" spans="1:16" x14ac:dyDescent="0.2">
      <c r="A98" s="152" t="s">
        <v>664</v>
      </c>
      <c r="B98" s="150" t="s">
        <v>702</v>
      </c>
      <c r="C98" s="150">
        <v>198520.69</v>
      </c>
      <c r="D98" s="150">
        <v>4135.84</v>
      </c>
      <c r="E98" s="150">
        <v>144754.45000000001</v>
      </c>
      <c r="F98" s="151" t="s">
        <v>652</v>
      </c>
      <c r="G98" s="147">
        <v>0.1</v>
      </c>
      <c r="H98" s="151"/>
      <c r="J98" s="46"/>
      <c r="K98" s="169"/>
      <c r="L98" s="182"/>
      <c r="M98" s="182"/>
      <c r="O98" s="183"/>
      <c r="P98" s="183"/>
    </row>
    <row r="99" spans="1:16" x14ac:dyDescent="0.2">
      <c r="A99" s="152" t="s">
        <v>665</v>
      </c>
      <c r="B99" s="150" t="s">
        <v>703</v>
      </c>
      <c r="C99" s="150">
        <v>726574.5</v>
      </c>
      <c r="D99" s="150">
        <v>5745.9</v>
      </c>
      <c r="E99" s="150">
        <v>404503.41</v>
      </c>
      <c r="F99" s="151" t="s">
        <v>652</v>
      </c>
      <c r="G99" s="147">
        <v>0.1</v>
      </c>
      <c r="H99" s="151"/>
      <c r="J99" s="46"/>
      <c r="K99" s="169"/>
      <c r="L99" s="182"/>
      <c r="M99" s="182"/>
      <c r="O99" s="183"/>
      <c r="P99" s="183"/>
    </row>
    <row r="100" spans="1:16" x14ac:dyDescent="0.2">
      <c r="A100" s="152" t="s">
        <v>666</v>
      </c>
      <c r="B100" s="150" t="s">
        <v>704</v>
      </c>
      <c r="C100" s="150">
        <v>54304.03</v>
      </c>
      <c r="D100" s="150">
        <v>452.54</v>
      </c>
      <c r="E100" s="150">
        <v>31012.63</v>
      </c>
      <c r="F100" s="151" t="s">
        <v>652</v>
      </c>
      <c r="G100" s="147">
        <v>0.1</v>
      </c>
      <c r="H100" s="151"/>
      <c r="J100" s="46"/>
      <c r="K100" s="169"/>
      <c r="L100" s="182"/>
      <c r="M100" s="182"/>
      <c r="O100" s="183"/>
      <c r="P100" s="183"/>
    </row>
    <row r="101" spans="1:16" x14ac:dyDescent="0.2">
      <c r="A101" s="44">
        <v>1247</v>
      </c>
      <c r="B101" s="42" t="s">
        <v>230</v>
      </c>
      <c r="C101" s="46">
        <v>0</v>
      </c>
      <c r="D101" s="46">
        <v>0</v>
      </c>
      <c r="E101" s="46">
        <v>0</v>
      </c>
      <c r="J101" s="46"/>
      <c r="K101" s="169"/>
      <c r="L101" s="182"/>
      <c r="M101" s="182"/>
      <c r="O101" s="183"/>
      <c r="P101" s="183"/>
    </row>
    <row r="102" spans="1:16" x14ac:dyDescent="0.2">
      <c r="A102" s="44">
        <v>1248</v>
      </c>
      <c r="B102" s="42" t="s">
        <v>231</v>
      </c>
      <c r="C102" s="46">
        <v>0</v>
      </c>
      <c r="D102" s="46">
        <v>0</v>
      </c>
      <c r="E102" s="46">
        <v>0</v>
      </c>
      <c r="J102" s="46"/>
      <c r="K102" s="169"/>
      <c r="L102" s="182"/>
      <c r="M102" s="182"/>
      <c r="O102" s="183"/>
      <c r="P102" s="183"/>
    </row>
    <row r="103" spans="1:16" x14ac:dyDescent="0.2">
      <c r="J103" s="46"/>
      <c r="K103" s="169"/>
      <c r="L103" s="182"/>
      <c r="M103" s="182"/>
      <c r="O103" s="183"/>
      <c r="P103" s="183"/>
    </row>
    <row r="104" spans="1:16" x14ac:dyDescent="0.2">
      <c r="A104" s="41" t="s">
        <v>581</v>
      </c>
      <c r="B104" s="41"/>
      <c r="C104" s="41"/>
      <c r="D104" s="41"/>
      <c r="E104" s="41"/>
      <c r="F104" s="41"/>
      <c r="G104" s="41"/>
      <c r="H104" s="41"/>
      <c r="J104" s="46"/>
      <c r="K104" s="169"/>
      <c r="L104" s="182"/>
      <c r="M104" s="182"/>
      <c r="O104" s="183"/>
      <c r="P104" s="183"/>
    </row>
    <row r="105" spans="1:16" x14ac:dyDescent="0.2">
      <c r="A105" s="43" t="s">
        <v>146</v>
      </c>
      <c r="B105" s="43" t="s">
        <v>143</v>
      </c>
      <c r="C105" s="43" t="s">
        <v>144</v>
      </c>
      <c r="D105" s="43" t="s">
        <v>156</v>
      </c>
      <c r="E105" s="43" t="s">
        <v>232</v>
      </c>
      <c r="F105" s="43" t="s">
        <v>148</v>
      </c>
      <c r="G105" s="43" t="s">
        <v>214</v>
      </c>
      <c r="H105" s="43" t="s">
        <v>155</v>
      </c>
      <c r="J105" s="46"/>
      <c r="K105" s="169"/>
      <c r="L105" s="182"/>
      <c r="M105" s="182"/>
      <c r="O105" s="183"/>
      <c r="P105" s="183"/>
    </row>
    <row r="106" spans="1:16" x14ac:dyDescent="0.2">
      <c r="A106" s="177">
        <v>1250</v>
      </c>
      <c r="B106" s="178" t="s">
        <v>233</v>
      </c>
      <c r="C106" s="179">
        <f>+C107+C109+C111+C112+C114</f>
        <v>310807.64</v>
      </c>
      <c r="D106" s="179">
        <f t="shared" ref="D106:E106" si="10">+D107+D109+D111+D112+D114</f>
        <v>0</v>
      </c>
      <c r="E106" s="179">
        <f t="shared" si="10"/>
        <v>236.16000000000003</v>
      </c>
      <c r="F106" s="178"/>
      <c r="G106" s="178"/>
      <c r="H106" s="178"/>
      <c r="J106" s="46"/>
      <c r="K106" s="169"/>
      <c r="L106" s="182"/>
      <c r="M106" s="182"/>
      <c r="O106" s="183"/>
      <c r="P106" s="183"/>
    </row>
    <row r="107" spans="1:16" x14ac:dyDescent="0.2">
      <c r="A107" s="177">
        <v>1251</v>
      </c>
      <c r="B107" s="178" t="s">
        <v>234</v>
      </c>
      <c r="C107" s="179">
        <f>+C108</f>
        <v>208608.29</v>
      </c>
      <c r="D107" s="179">
        <f t="shared" ref="D107:E107" si="11">+D108</f>
        <v>0</v>
      </c>
      <c r="E107" s="179">
        <f t="shared" si="11"/>
        <v>106.58</v>
      </c>
      <c r="F107" s="178"/>
      <c r="G107" s="178"/>
      <c r="H107" s="178"/>
      <c r="J107" s="46"/>
      <c r="K107" s="169"/>
      <c r="L107" s="182"/>
      <c r="M107" s="182"/>
      <c r="O107" s="183"/>
      <c r="P107" s="183"/>
    </row>
    <row r="108" spans="1:16" x14ac:dyDescent="0.2">
      <c r="A108" s="152" t="s">
        <v>667</v>
      </c>
      <c r="B108" s="150" t="s">
        <v>705</v>
      </c>
      <c r="C108" s="150">
        <v>208608.29</v>
      </c>
      <c r="D108" s="150">
        <v>0</v>
      </c>
      <c r="E108" s="150">
        <v>106.58</v>
      </c>
      <c r="F108" s="151" t="s">
        <v>652</v>
      </c>
      <c r="G108" s="147">
        <v>0.05</v>
      </c>
      <c r="H108" s="151"/>
      <c r="J108" s="46"/>
      <c r="K108" s="169"/>
      <c r="L108" s="182"/>
      <c r="M108" s="182"/>
      <c r="O108" s="183"/>
      <c r="P108" s="183"/>
    </row>
    <row r="109" spans="1:16" x14ac:dyDescent="0.2">
      <c r="A109" s="177">
        <v>1252</v>
      </c>
      <c r="B109" s="178" t="s">
        <v>235</v>
      </c>
      <c r="C109" s="179">
        <f>+C110</f>
        <v>2457.79</v>
      </c>
      <c r="D109" s="179">
        <f t="shared" ref="D109:E109" si="12">+D110</f>
        <v>0</v>
      </c>
      <c r="E109" s="179">
        <f t="shared" si="12"/>
        <v>0</v>
      </c>
      <c r="F109" s="178"/>
      <c r="G109" s="178"/>
      <c r="H109" s="178"/>
      <c r="J109" s="46"/>
      <c r="K109" s="169"/>
      <c r="L109" s="182"/>
      <c r="M109" s="182"/>
      <c r="O109" s="183"/>
      <c r="P109" s="183"/>
    </row>
    <row r="110" spans="1:16" x14ac:dyDescent="0.2">
      <c r="A110" s="152" t="s">
        <v>668</v>
      </c>
      <c r="B110" s="150" t="s">
        <v>706</v>
      </c>
      <c r="C110" s="150">
        <v>2457.79</v>
      </c>
      <c r="D110" s="150">
        <v>0</v>
      </c>
      <c r="E110" s="150">
        <v>0</v>
      </c>
      <c r="F110" s="151" t="s">
        <v>652</v>
      </c>
      <c r="G110" s="147">
        <v>0.05</v>
      </c>
      <c r="H110" s="151"/>
      <c r="J110" s="46"/>
      <c r="K110" s="169"/>
      <c r="L110" s="182"/>
      <c r="M110" s="182"/>
      <c r="O110" s="183"/>
      <c r="P110" s="183"/>
    </row>
    <row r="111" spans="1:16" x14ac:dyDescent="0.2">
      <c r="A111" s="44">
        <v>1253</v>
      </c>
      <c r="B111" s="42" t="s">
        <v>236</v>
      </c>
      <c r="C111" s="46">
        <v>0</v>
      </c>
      <c r="D111" s="46">
        <v>0</v>
      </c>
      <c r="E111" s="46">
        <v>0</v>
      </c>
      <c r="J111" s="46"/>
      <c r="K111" s="169"/>
      <c r="L111" s="182"/>
      <c r="M111" s="182"/>
      <c r="O111" s="183"/>
      <c r="P111" s="183"/>
    </row>
    <row r="112" spans="1:16" x14ac:dyDescent="0.2">
      <c r="A112" s="177">
        <v>1254</v>
      </c>
      <c r="B112" s="178" t="s">
        <v>237</v>
      </c>
      <c r="C112" s="179">
        <f>+C113</f>
        <v>99741.56</v>
      </c>
      <c r="D112" s="179">
        <f t="shared" ref="D112:E112" si="13">+D113</f>
        <v>0</v>
      </c>
      <c r="E112" s="179">
        <f t="shared" si="13"/>
        <v>129.58000000000001</v>
      </c>
      <c r="F112" s="178"/>
      <c r="G112" s="178"/>
      <c r="H112" s="178"/>
      <c r="J112" s="46"/>
      <c r="K112" s="169"/>
      <c r="L112" s="182"/>
      <c r="M112" s="182"/>
      <c r="O112" s="183"/>
      <c r="P112" s="183"/>
    </row>
    <row r="113" spans="1:16" x14ac:dyDescent="0.2">
      <c r="A113" s="152" t="s">
        <v>669</v>
      </c>
      <c r="B113" s="150" t="s">
        <v>707</v>
      </c>
      <c r="C113" s="150">
        <v>99741.56</v>
      </c>
      <c r="D113" s="150">
        <v>0</v>
      </c>
      <c r="E113" s="150">
        <v>129.58000000000001</v>
      </c>
      <c r="F113" s="151" t="s">
        <v>652</v>
      </c>
      <c r="G113" s="147">
        <v>0.05</v>
      </c>
      <c r="H113" s="151"/>
      <c r="J113" s="46"/>
      <c r="K113" s="169"/>
      <c r="L113" s="182"/>
      <c r="M113" s="182"/>
      <c r="O113" s="183"/>
      <c r="P113" s="183"/>
    </row>
    <row r="114" spans="1:16" x14ac:dyDescent="0.2">
      <c r="A114" s="44">
        <v>1259</v>
      </c>
      <c r="B114" s="42" t="s">
        <v>238</v>
      </c>
      <c r="C114" s="46">
        <v>0</v>
      </c>
      <c r="D114" s="46">
        <v>0</v>
      </c>
      <c r="E114" s="46">
        <v>0</v>
      </c>
      <c r="K114" s="169"/>
      <c r="L114" s="182"/>
      <c r="M114" s="182"/>
      <c r="O114" s="183"/>
      <c r="P114" s="183"/>
    </row>
    <row r="115" spans="1:16" x14ac:dyDescent="0.2">
      <c r="A115" s="44">
        <v>1270</v>
      </c>
      <c r="B115" s="42" t="s">
        <v>239</v>
      </c>
      <c r="C115" s="46">
        <v>0</v>
      </c>
      <c r="D115" s="46">
        <v>0</v>
      </c>
      <c r="E115" s="46">
        <v>0</v>
      </c>
      <c r="K115" s="169"/>
      <c r="L115" s="182"/>
      <c r="M115" s="182"/>
      <c r="O115" s="183"/>
      <c r="P115" s="183"/>
    </row>
    <row r="116" spans="1:16" x14ac:dyDescent="0.2">
      <c r="A116" s="44">
        <v>1271</v>
      </c>
      <c r="B116" s="42" t="s">
        <v>240</v>
      </c>
      <c r="C116" s="46">
        <v>0</v>
      </c>
      <c r="D116" s="46">
        <v>0</v>
      </c>
      <c r="E116" s="46">
        <v>0</v>
      </c>
      <c r="K116" s="169"/>
      <c r="L116" s="182"/>
      <c r="M116" s="182"/>
      <c r="O116" s="183"/>
      <c r="P116" s="183"/>
    </row>
    <row r="117" spans="1:16" x14ac:dyDescent="0.2">
      <c r="A117" s="44">
        <v>1272</v>
      </c>
      <c r="B117" s="42" t="s">
        <v>241</v>
      </c>
      <c r="C117" s="46">
        <v>0</v>
      </c>
      <c r="D117" s="46">
        <v>0</v>
      </c>
      <c r="E117" s="46">
        <v>0</v>
      </c>
      <c r="K117" s="169"/>
      <c r="L117" s="182"/>
      <c r="M117" s="182"/>
      <c r="O117" s="183"/>
      <c r="P117" s="183"/>
    </row>
    <row r="118" spans="1:16" x14ac:dyDescent="0.2">
      <c r="A118" s="44">
        <v>1273</v>
      </c>
      <c r="B118" s="42" t="s">
        <v>242</v>
      </c>
      <c r="C118" s="46">
        <v>0</v>
      </c>
      <c r="D118" s="46">
        <v>0</v>
      </c>
      <c r="E118" s="46">
        <v>0</v>
      </c>
      <c r="K118" s="169"/>
      <c r="L118" s="182"/>
      <c r="M118" s="182"/>
      <c r="O118" s="183"/>
      <c r="P118" s="183"/>
    </row>
    <row r="119" spans="1:16" x14ac:dyDescent="0.2">
      <c r="A119" s="44">
        <v>1274</v>
      </c>
      <c r="B119" s="42" t="s">
        <v>243</v>
      </c>
      <c r="C119" s="46">
        <v>0</v>
      </c>
      <c r="D119" s="46">
        <v>0</v>
      </c>
      <c r="E119" s="46">
        <v>0</v>
      </c>
      <c r="K119" s="169"/>
      <c r="L119" s="182"/>
      <c r="M119" s="182"/>
      <c r="O119" s="183"/>
      <c r="P119" s="183"/>
    </row>
    <row r="120" spans="1:16" x14ac:dyDescent="0.2">
      <c r="A120" s="44">
        <v>1275</v>
      </c>
      <c r="B120" s="42" t="s">
        <v>244</v>
      </c>
      <c r="C120" s="46">
        <v>0</v>
      </c>
      <c r="D120" s="46">
        <v>0</v>
      </c>
      <c r="E120" s="46">
        <v>0</v>
      </c>
      <c r="K120" s="169"/>
      <c r="L120" s="182"/>
      <c r="M120" s="182"/>
      <c r="O120" s="183"/>
      <c r="P120" s="183"/>
    </row>
    <row r="121" spans="1:16" x14ac:dyDescent="0.2">
      <c r="A121" s="44">
        <v>1279</v>
      </c>
      <c r="B121" s="42" t="s">
        <v>245</v>
      </c>
      <c r="C121" s="46">
        <v>0</v>
      </c>
      <c r="D121" s="46">
        <v>0</v>
      </c>
      <c r="E121" s="46">
        <v>0</v>
      </c>
      <c r="K121" s="169"/>
      <c r="L121" s="182"/>
      <c r="M121" s="182"/>
      <c r="O121" s="183"/>
      <c r="P121" s="183"/>
    </row>
    <row r="123" spans="1:16" x14ac:dyDescent="0.2">
      <c r="A123" s="41" t="s">
        <v>582</v>
      </c>
      <c r="B123" s="41"/>
      <c r="C123" s="41"/>
      <c r="D123" s="41"/>
      <c r="E123" s="41"/>
      <c r="F123" s="41"/>
      <c r="G123" s="41"/>
      <c r="H123" s="41"/>
    </row>
    <row r="124" spans="1:16" x14ac:dyDescent="0.2">
      <c r="A124" s="43" t="s">
        <v>146</v>
      </c>
      <c r="B124" s="43" t="s">
        <v>143</v>
      </c>
      <c r="C124" s="43" t="s">
        <v>144</v>
      </c>
      <c r="D124" s="43" t="s">
        <v>246</v>
      </c>
      <c r="E124" s="43"/>
      <c r="F124" s="43"/>
      <c r="G124" s="43"/>
      <c r="H124" s="43"/>
    </row>
    <row r="125" spans="1:16" x14ac:dyDescent="0.2">
      <c r="A125" s="44">
        <v>1160</v>
      </c>
      <c r="B125" s="42" t="s">
        <v>247</v>
      </c>
      <c r="C125" s="46">
        <v>0</v>
      </c>
    </row>
    <row r="126" spans="1:16" x14ac:dyDescent="0.2">
      <c r="A126" s="44">
        <v>1161</v>
      </c>
      <c r="B126" s="42" t="s">
        <v>248</v>
      </c>
      <c r="C126" s="46">
        <v>0</v>
      </c>
    </row>
    <row r="127" spans="1:16" x14ac:dyDescent="0.2">
      <c r="A127" s="44">
        <v>1162</v>
      </c>
      <c r="B127" s="42" t="s">
        <v>249</v>
      </c>
      <c r="C127" s="46">
        <v>0</v>
      </c>
    </row>
    <row r="129" spans="1:8" x14ac:dyDescent="0.2">
      <c r="A129" s="41" t="s">
        <v>583</v>
      </c>
      <c r="B129" s="41"/>
      <c r="C129" s="41"/>
      <c r="D129" s="41"/>
      <c r="E129" s="41"/>
      <c r="F129" s="41"/>
      <c r="G129" s="41"/>
      <c r="H129" s="41"/>
    </row>
    <row r="130" spans="1:8" x14ac:dyDescent="0.2">
      <c r="A130" s="43" t="s">
        <v>146</v>
      </c>
      <c r="B130" s="43" t="s">
        <v>143</v>
      </c>
      <c r="C130" s="43" t="s">
        <v>144</v>
      </c>
      <c r="D130" s="43" t="s">
        <v>194</v>
      </c>
      <c r="E130" s="43"/>
      <c r="F130" s="43"/>
      <c r="G130" s="43"/>
      <c r="H130" s="43"/>
    </row>
    <row r="131" spans="1:8" x14ac:dyDescent="0.2">
      <c r="A131" s="44">
        <v>1290</v>
      </c>
      <c r="B131" s="42" t="s">
        <v>250</v>
      </c>
      <c r="C131" s="46">
        <v>0</v>
      </c>
    </row>
    <row r="132" spans="1:8" x14ac:dyDescent="0.2">
      <c r="A132" s="44">
        <v>1291</v>
      </c>
      <c r="B132" s="42" t="s">
        <v>251</v>
      </c>
      <c r="C132" s="46">
        <v>0</v>
      </c>
    </row>
    <row r="133" spans="1:8" x14ac:dyDescent="0.2">
      <c r="A133" s="44">
        <v>1292</v>
      </c>
      <c r="B133" s="42" t="s">
        <v>252</v>
      </c>
      <c r="C133" s="46">
        <v>0</v>
      </c>
    </row>
    <row r="134" spans="1:8" x14ac:dyDescent="0.2">
      <c r="A134" s="44">
        <v>1293</v>
      </c>
      <c r="B134" s="42" t="s">
        <v>253</v>
      </c>
      <c r="C134" s="46">
        <v>0</v>
      </c>
    </row>
    <row r="136" spans="1:8" x14ac:dyDescent="0.2">
      <c r="A136" s="41" t="s">
        <v>584</v>
      </c>
      <c r="B136" s="41"/>
      <c r="C136" s="41"/>
      <c r="D136" s="41"/>
      <c r="E136" s="41"/>
      <c r="F136" s="41"/>
      <c r="G136" s="41"/>
      <c r="H136" s="41"/>
    </row>
    <row r="137" spans="1:8" x14ac:dyDescent="0.2">
      <c r="A137" s="43" t="s">
        <v>146</v>
      </c>
      <c r="B137" s="43" t="s">
        <v>143</v>
      </c>
      <c r="C137" s="43" t="s">
        <v>144</v>
      </c>
      <c r="D137" s="43" t="s">
        <v>190</v>
      </c>
      <c r="E137" s="43" t="s">
        <v>191</v>
      </c>
      <c r="F137" s="43" t="s">
        <v>192</v>
      </c>
      <c r="G137" s="43" t="s">
        <v>254</v>
      </c>
      <c r="H137" s="43" t="s">
        <v>255</v>
      </c>
    </row>
    <row r="138" spans="1:8" x14ac:dyDescent="0.2">
      <c r="A138" s="177">
        <v>2110</v>
      </c>
      <c r="B138" s="178" t="s">
        <v>256</v>
      </c>
      <c r="C138" s="179">
        <f>+C139+C140+C145+C146+C147+C148+C149+C159+C160</f>
        <v>43511.719999999994</v>
      </c>
      <c r="D138" s="179">
        <f>+D139+D140+D145+D146+D147+D148+D149+D159+D160</f>
        <v>43511.719999999994</v>
      </c>
      <c r="E138" s="179">
        <f>+E139+E140+E145+E146+E147+E148+E149+E159+E160</f>
        <v>0</v>
      </c>
      <c r="F138" s="179">
        <f>+F139+F140+F145+F146+F147+F148+F149+F159+F160</f>
        <v>0</v>
      </c>
      <c r="G138" s="179">
        <f>+G139+G140+G145+G146+G147+G148+G149+G159+G160</f>
        <v>0</v>
      </c>
      <c r="H138" s="178"/>
    </row>
    <row r="139" spans="1:8" x14ac:dyDescent="0.2">
      <c r="A139" s="177">
        <v>2111</v>
      </c>
      <c r="B139" s="178" t="s">
        <v>257</v>
      </c>
      <c r="C139" s="179">
        <v>0</v>
      </c>
      <c r="D139" s="179">
        <v>0</v>
      </c>
      <c r="E139" s="179">
        <v>0</v>
      </c>
      <c r="F139" s="179">
        <v>0</v>
      </c>
      <c r="G139" s="179">
        <v>0</v>
      </c>
      <c r="H139" s="178"/>
    </row>
    <row r="140" spans="1:8" x14ac:dyDescent="0.2">
      <c r="A140" s="177">
        <v>2112</v>
      </c>
      <c r="B140" s="178" t="s">
        <v>258</v>
      </c>
      <c r="C140" s="179">
        <f>SUM(C141:C144)</f>
        <v>43511.719999999994</v>
      </c>
      <c r="D140" s="179">
        <f>SUM(D141:D144)</f>
        <v>43511.719999999994</v>
      </c>
      <c r="E140" s="179">
        <f t="shared" ref="E140:G140" si="14">SUM(E141:E143)</f>
        <v>0</v>
      </c>
      <c r="F140" s="179">
        <f t="shared" si="14"/>
        <v>0</v>
      </c>
      <c r="G140" s="179">
        <f t="shared" si="14"/>
        <v>0</v>
      </c>
      <c r="H140" s="178"/>
    </row>
    <row r="141" spans="1:8" x14ac:dyDescent="0.2">
      <c r="A141" s="152" t="s">
        <v>708</v>
      </c>
      <c r="B141" s="150" t="s">
        <v>709</v>
      </c>
      <c r="C141" s="150">
        <v>-4349.97</v>
      </c>
      <c r="D141" s="150">
        <v>-4349.97</v>
      </c>
      <c r="E141" s="46">
        <v>0</v>
      </c>
      <c r="F141" s="46">
        <v>0</v>
      </c>
      <c r="G141" s="46">
        <v>0</v>
      </c>
      <c r="H141" s="42" t="s">
        <v>710</v>
      </c>
    </row>
    <row r="142" spans="1:8" x14ac:dyDescent="0.2">
      <c r="A142" s="152" t="s">
        <v>787</v>
      </c>
      <c r="B142" s="150" t="s">
        <v>788</v>
      </c>
      <c r="C142" s="150">
        <v>47343.06</v>
      </c>
      <c r="D142" s="150">
        <v>47343.06</v>
      </c>
      <c r="E142" s="46">
        <v>0</v>
      </c>
      <c r="F142" s="46">
        <v>0</v>
      </c>
      <c r="G142" s="46">
        <v>0</v>
      </c>
      <c r="H142" s="42" t="s">
        <v>710</v>
      </c>
    </row>
    <row r="143" spans="1:8" x14ac:dyDescent="0.2">
      <c r="A143" s="152" t="s">
        <v>789</v>
      </c>
      <c r="B143" s="150" t="s">
        <v>790</v>
      </c>
      <c r="C143" s="150">
        <v>517.63</v>
      </c>
      <c r="D143" s="150">
        <v>517.63</v>
      </c>
      <c r="E143" s="46">
        <v>0</v>
      </c>
      <c r="F143" s="46">
        <v>0</v>
      </c>
      <c r="G143" s="46">
        <v>0</v>
      </c>
      <c r="H143" s="42" t="s">
        <v>710</v>
      </c>
    </row>
    <row r="144" spans="1:8" x14ac:dyDescent="0.2">
      <c r="A144" s="152" t="s">
        <v>809</v>
      </c>
      <c r="B144" s="150" t="s">
        <v>810</v>
      </c>
      <c r="C144" s="150">
        <v>1</v>
      </c>
      <c r="D144" s="150">
        <v>1</v>
      </c>
      <c r="E144" s="46">
        <v>0</v>
      </c>
      <c r="F144" s="46">
        <v>0</v>
      </c>
      <c r="G144" s="46">
        <v>0</v>
      </c>
    </row>
    <row r="145" spans="1:8" x14ac:dyDescent="0.2">
      <c r="A145" s="44">
        <v>2113</v>
      </c>
      <c r="B145" s="42" t="s">
        <v>259</v>
      </c>
      <c r="C145" s="46">
        <v>0</v>
      </c>
      <c r="D145" s="46">
        <v>0</v>
      </c>
      <c r="E145" s="46">
        <v>0</v>
      </c>
      <c r="F145" s="46">
        <v>0</v>
      </c>
      <c r="G145" s="46">
        <v>0</v>
      </c>
    </row>
    <row r="146" spans="1:8" x14ac:dyDescent="0.2">
      <c r="A146" s="44">
        <v>2114</v>
      </c>
      <c r="B146" s="42" t="s">
        <v>260</v>
      </c>
      <c r="C146" s="46">
        <v>0</v>
      </c>
      <c r="D146" s="46">
        <v>0</v>
      </c>
      <c r="E146" s="46">
        <v>0</v>
      </c>
      <c r="F146" s="46">
        <v>0</v>
      </c>
      <c r="G146" s="46">
        <v>0</v>
      </c>
    </row>
    <row r="147" spans="1:8" x14ac:dyDescent="0.2">
      <c r="A147" s="44">
        <v>2115</v>
      </c>
      <c r="B147" s="42" t="s">
        <v>261</v>
      </c>
      <c r="C147" s="46">
        <v>0</v>
      </c>
      <c r="D147" s="46">
        <v>0</v>
      </c>
      <c r="E147" s="46">
        <v>0</v>
      </c>
      <c r="F147" s="46">
        <v>0</v>
      </c>
      <c r="G147" s="46">
        <v>0</v>
      </c>
    </row>
    <row r="148" spans="1:8" x14ac:dyDescent="0.2">
      <c r="A148" s="44">
        <v>2116</v>
      </c>
      <c r="B148" s="42" t="s">
        <v>262</v>
      </c>
      <c r="C148" s="46">
        <v>0</v>
      </c>
      <c r="D148" s="46">
        <v>0</v>
      </c>
      <c r="E148" s="46">
        <v>0</v>
      </c>
      <c r="F148" s="46">
        <v>0</v>
      </c>
      <c r="G148" s="46">
        <v>0</v>
      </c>
    </row>
    <row r="149" spans="1:8" x14ac:dyDescent="0.2">
      <c r="A149" s="44">
        <v>2117</v>
      </c>
      <c r="B149" s="42" t="s">
        <v>263</v>
      </c>
      <c r="C149" s="46">
        <v>0</v>
      </c>
      <c r="D149" s="46">
        <v>0</v>
      </c>
      <c r="E149" s="46">
        <f>+E150+E156</f>
        <v>0</v>
      </c>
      <c r="F149" s="46">
        <f>+F150+F156</f>
        <v>0</v>
      </c>
      <c r="G149" s="46">
        <f>+G150+G156</f>
        <v>0</v>
      </c>
    </row>
    <row r="150" spans="1:8" x14ac:dyDescent="0.2">
      <c r="A150" s="187" t="s">
        <v>711</v>
      </c>
      <c r="B150" s="179" t="s">
        <v>712</v>
      </c>
      <c r="C150" s="179">
        <f>SUM(C151:C155)</f>
        <v>2248441.1</v>
      </c>
      <c r="D150" s="179">
        <f>SUM(D151:D155)</f>
        <v>2248441.1</v>
      </c>
      <c r="E150" s="179">
        <f>SUM(E151:E155)</f>
        <v>0</v>
      </c>
      <c r="F150" s="179">
        <f>SUM(F151:F155)</f>
        <v>0</v>
      </c>
      <c r="G150" s="179">
        <f>SUM(G151:G155)</f>
        <v>0</v>
      </c>
      <c r="H150" s="178"/>
    </row>
    <row r="151" spans="1:8" x14ac:dyDescent="0.2">
      <c r="A151" s="152" t="s">
        <v>713</v>
      </c>
      <c r="B151" s="150" t="s">
        <v>714</v>
      </c>
      <c r="C151" s="150">
        <v>2781.18</v>
      </c>
      <c r="D151" s="150">
        <v>2781.18</v>
      </c>
      <c r="E151" s="150">
        <v>0</v>
      </c>
      <c r="F151" s="150">
        <v>0</v>
      </c>
      <c r="G151" s="150">
        <v>0</v>
      </c>
      <c r="H151" s="151" t="s">
        <v>710</v>
      </c>
    </row>
    <row r="152" spans="1:8" x14ac:dyDescent="0.2">
      <c r="A152" s="152" t="s">
        <v>715</v>
      </c>
      <c r="B152" s="150" t="s">
        <v>716</v>
      </c>
      <c r="C152" s="150">
        <v>1820822.9</v>
      </c>
      <c r="D152" s="150">
        <v>1820822.9</v>
      </c>
      <c r="E152" s="150">
        <v>0</v>
      </c>
      <c r="F152" s="150">
        <v>0</v>
      </c>
      <c r="G152" s="150">
        <v>0</v>
      </c>
      <c r="H152" s="151" t="s">
        <v>710</v>
      </c>
    </row>
    <row r="153" spans="1:8" x14ac:dyDescent="0.2">
      <c r="A153" s="152" t="s">
        <v>717</v>
      </c>
      <c r="B153" s="150" t="s">
        <v>718</v>
      </c>
      <c r="C153" s="150">
        <v>282855</v>
      </c>
      <c r="D153" s="150">
        <v>282855</v>
      </c>
      <c r="E153" s="150">
        <v>0</v>
      </c>
      <c r="F153" s="150">
        <v>0</v>
      </c>
      <c r="G153" s="150">
        <v>0</v>
      </c>
      <c r="H153" s="151" t="s">
        <v>710</v>
      </c>
    </row>
    <row r="154" spans="1:8" x14ac:dyDescent="0.2">
      <c r="A154" s="152" t="s">
        <v>719</v>
      </c>
      <c r="B154" s="150" t="s">
        <v>720</v>
      </c>
      <c r="C154" s="150">
        <v>141553.07</v>
      </c>
      <c r="D154" s="150">
        <v>141553.07</v>
      </c>
      <c r="E154" s="150">
        <v>0</v>
      </c>
      <c r="F154" s="150">
        <v>0</v>
      </c>
      <c r="G154" s="150">
        <v>0</v>
      </c>
      <c r="H154" s="151" t="s">
        <v>710</v>
      </c>
    </row>
    <row r="155" spans="1:8" x14ac:dyDescent="0.2">
      <c r="A155" s="152" t="s">
        <v>721</v>
      </c>
      <c r="B155" s="150" t="s">
        <v>722</v>
      </c>
      <c r="C155" s="150">
        <v>428.95</v>
      </c>
      <c r="D155" s="150">
        <v>428.95</v>
      </c>
      <c r="E155" s="150">
        <v>0</v>
      </c>
      <c r="F155" s="150">
        <v>0</v>
      </c>
      <c r="G155" s="150">
        <v>0</v>
      </c>
      <c r="H155" s="151" t="s">
        <v>710</v>
      </c>
    </row>
    <row r="156" spans="1:8" x14ac:dyDescent="0.2">
      <c r="A156" s="187" t="s">
        <v>723</v>
      </c>
      <c r="B156" s="179" t="s">
        <v>724</v>
      </c>
      <c r="C156" s="179">
        <f>SUM(C157:C158)</f>
        <v>2392719.69</v>
      </c>
      <c r="D156" s="179">
        <f>SUM(D157:D158)</f>
        <v>2392719.69</v>
      </c>
      <c r="E156" s="179">
        <f t="shared" ref="D156:G156" si="15">SUM(E157:E158)</f>
        <v>0</v>
      </c>
      <c r="F156" s="179">
        <f t="shared" si="15"/>
        <v>0</v>
      </c>
      <c r="G156" s="179">
        <f t="shared" si="15"/>
        <v>0</v>
      </c>
      <c r="H156" s="178"/>
    </row>
    <row r="157" spans="1:8" x14ac:dyDescent="0.2">
      <c r="A157" s="152" t="s">
        <v>725</v>
      </c>
      <c r="B157" s="150" t="s">
        <v>726</v>
      </c>
      <c r="C157" s="150">
        <v>1316951.47</v>
      </c>
      <c r="D157" s="150">
        <v>1316951.47</v>
      </c>
      <c r="E157" s="150">
        <v>0</v>
      </c>
      <c r="F157" s="150">
        <v>0</v>
      </c>
      <c r="G157" s="150">
        <v>0</v>
      </c>
      <c r="H157" s="151" t="s">
        <v>710</v>
      </c>
    </row>
    <row r="158" spans="1:8" x14ac:dyDescent="0.2">
      <c r="A158" s="152" t="s">
        <v>727</v>
      </c>
      <c r="B158" s="150" t="s">
        <v>728</v>
      </c>
      <c r="C158" s="150">
        <v>1075768.22</v>
      </c>
      <c r="D158" s="150">
        <v>1075768.22</v>
      </c>
      <c r="E158" s="150">
        <v>0</v>
      </c>
      <c r="F158" s="150">
        <v>0</v>
      </c>
      <c r="G158" s="150">
        <v>0</v>
      </c>
      <c r="H158" s="151" t="s">
        <v>710</v>
      </c>
    </row>
    <row r="159" spans="1:8" x14ac:dyDescent="0.2">
      <c r="A159" s="44">
        <v>2118</v>
      </c>
      <c r="B159" s="42" t="s">
        <v>264</v>
      </c>
      <c r="C159" s="46">
        <v>0</v>
      </c>
      <c r="D159" s="46">
        <v>0</v>
      </c>
      <c r="E159" s="46">
        <v>0</v>
      </c>
      <c r="F159" s="46">
        <v>0</v>
      </c>
      <c r="G159" s="46">
        <v>0</v>
      </c>
    </row>
    <row r="160" spans="1:8" x14ac:dyDescent="0.2">
      <c r="A160" s="44">
        <v>2119</v>
      </c>
      <c r="B160" s="42" t="s">
        <v>265</v>
      </c>
      <c r="C160" s="46">
        <v>0</v>
      </c>
      <c r="D160" s="46">
        <v>0</v>
      </c>
      <c r="E160" s="46">
        <v>0</v>
      </c>
      <c r="F160" s="46">
        <v>0</v>
      </c>
      <c r="G160" s="46">
        <v>0</v>
      </c>
    </row>
    <row r="161" spans="1:8" x14ac:dyDescent="0.2">
      <c r="A161" s="177">
        <v>2120</v>
      </c>
      <c r="B161" s="178" t="s">
        <v>266</v>
      </c>
      <c r="C161" s="179">
        <f>+C162+C163+C164</f>
        <v>32690.33</v>
      </c>
      <c r="D161" s="179">
        <f t="shared" ref="D161:G161" si="16">+D162+D163+D164</f>
        <v>32690.33</v>
      </c>
      <c r="E161" s="179">
        <f t="shared" si="16"/>
        <v>0</v>
      </c>
      <c r="F161" s="179">
        <f t="shared" si="16"/>
        <v>0</v>
      </c>
      <c r="G161" s="179">
        <f t="shared" si="16"/>
        <v>0</v>
      </c>
      <c r="H161" s="178"/>
    </row>
    <row r="162" spans="1:8" x14ac:dyDescent="0.2">
      <c r="A162" s="44">
        <v>2121</v>
      </c>
      <c r="B162" s="42" t="s">
        <v>267</v>
      </c>
      <c r="C162" s="46">
        <v>0</v>
      </c>
      <c r="D162" s="46">
        <v>0</v>
      </c>
      <c r="E162" s="46">
        <v>0</v>
      </c>
      <c r="F162" s="46">
        <v>0</v>
      </c>
      <c r="G162" s="46">
        <v>0</v>
      </c>
    </row>
    <row r="163" spans="1:8" x14ac:dyDescent="0.2">
      <c r="A163" s="44">
        <v>2122</v>
      </c>
      <c r="B163" s="42" t="s">
        <v>268</v>
      </c>
      <c r="C163" s="46">
        <v>0</v>
      </c>
      <c r="D163" s="46">
        <v>0</v>
      </c>
      <c r="E163" s="46">
        <v>0</v>
      </c>
      <c r="F163" s="46">
        <v>0</v>
      </c>
      <c r="G163" s="46">
        <v>0</v>
      </c>
    </row>
    <row r="164" spans="1:8" x14ac:dyDescent="0.2">
      <c r="A164" s="177">
        <v>2129</v>
      </c>
      <c r="B164" s="178" t="s">
        <v>269</v>
      </c>
      <c r="C164" s="179">
        <f>+C165</f>
        <v>32690.33</v>
      </c>
      <c r="D164" s="179">
        <f t="shared" ref="D164:G165" si="17">+D165</f>
        <v>32690.33</v>
      </c>
      <c r="E164" s="179">
        <f t="shared" si="17"/>
        <v>0</v>
      </c>
      <c r="F164" s="179">
        <f t="shared" si="17"/>
        <v>0</v>
      </c>
      <c r="G164" s="179">
        <f t="shared" si="17"/>
        <v>0</v>
      </c>
      <c r="H164" s="178"/>
    </row>
    <row r="165" spans="1:8" x14ac:dyDescent="0.2">
      <c r="A165" s="177" t="s">
        <v>729</v>
      </c>
      <c r="B165" s="179" t="s">
        <v>730</v>
      </c>
      <c r="C165" s="179">
        <f>+C166</f>
        <v>32690.33</v>
      </c>
      <c r="D165" s="179">
        <f t="shared" si="17"/>
        <v>32690.33</v>
      </c>
      <c r="E165" s="179">
        <f t="shared" si="17"/>
        <v>0</v>
      </c>
      <c r="F165" s="179">
        <f t="shared" si="17"/>
        <v>0</v>
      </c>
      <c r="G165" s="179">
        <f t="shared" si="17"/>
        <v>0</v>
      </c>
      <c r="H165" s="178"/>
    </row>
    <row r="166" spans="1:8" x14ac:dyDescent="0.2">
      <c r="A166" s="177" t="s">
        <v>731</v>
      </c>
      <c r="B166" s="179" t="s">
        <v>732</v>
      </c>
      <c r="C166" s="179">
        <f>SUM(C167:C172)</f>
        <v>32690.33</v>
      </c>
      <c r="D166" s="179">
        <f>SUM(D167:D172)</f>
        <v>32690.33</v>
      </c>
      <c r="E166" s="179">
        <f>SUM(E167:E171)</f>
        <v>0</v>
      </c>
      <c r="F166" s="179">
        <f>SUM(F167:F171)</f>
        <v>0</v>
      </c>
      <c r="G166" s="179">
        <f>SUM(G167:G171)</f>
        <v>0</v>
      </c>
      <c r="H166" s="178"/>
    </row>
    <row r="167" spans="1:8" x14ac:dyDescent="0.2">
      <c r="A167" s="44" t="s">
        <v>811</v>
      </c>
      <c r="B167" s="150" t="s">
        <v>812</v>
      </c>
      <c r="C167" s="150">
        <v>1999.06</v>
      </c>
      <c r="D167" s="150">
        <v>1999.06</v>
      </c>
      <c r="E167" s="46">
        <v>0</v>
      </c>
      <c r="F167" s="46">
        <v>0</v>
      </c>
      <c r="G167" s="46">
        <v>0</v>
      </c>
      <c r="H167" s="42" t="s">
        <v>710</v>
      </c>
    </row>
    <row r="168" spans="1:8" x14ac:dyDescent="0.2">
      <c r="A168" s="44" t="s">
        <v>813</v>
      </c>
      <c r="B168" s="150" t="s">
        <v>814</v>
      </c>
      <c r="C168" s="150">
        <v>29264.48</v>
      </c>
      <c r="D168" s="150">
        <v>29264.48</v>
      </c>
      <c r="E168" s="46">
        <v>0</v>
      </c>
      <c r="F168" s="46">
        <v>0</v>
      </c>
      <c r="G168" s="46">
        <v>0</v>
      </c>
      <c r="H168" s="42" t="s">
        <v>710</v>
      </c>
    </row>
    <row r="169" spans="1:8" x14ac:dyDescent="0.2">
      <c r="A169" s="44" t="s">
        <v>733</v>
      </c>
      <c r="B169" s="150" t="s">
        <v>734</v>
      </c>
      <c r="C169" s="150">
        <v>1100</v>
      </c>
      <c r="D169" s="150">
        <v>1100</v>
      </c>
      <c r="E169" s="46">
        <v>0</v>
      </c>
      <c r="F169" s="46">
        <v>0</v>
      </c>
      <c r="G169" s="46">
        <v>0</v>
      </c>
      <c r="H169" s="42" t="s">
        <v>710</v>
      </c>
    </row>
    <row r="170" spans="1:8" x14ac:dyDescent="0.2">
      <c r="A170" s="44" t="s">
        <v>735</v>
      </c>
      <c r="B170" s="150" t="s">
        <v>736</v>
      </c>
      <c r="C170" s="150">
        <v>59.36</v>
      </c>
      <c r="D170" s="150">
        <v>59.36</v>
      </c>
      <c r="E170" s="46">
        <v>0</v>
      </c>
      <c r="F170" s="46">
        <v>0</v>
      </c>
      <c r="G170" s="46">
        <v>0</v>
      </c>
      <c r="H170" s="42" t="s">
        <v>710</v>
      </c>
    </row>
    <row r="171" spans="1:8" x14ac:dyDescent="0.2">
      <c r="A171" s="44" t="s">
        <v>791</v>
      </c>
      <c r="B171" s="150" t="s">
        <v>792</v>
      </c>
      <c r="C171" s="150">
        <v>203.59</v>
      </c>
      <c r="D171" s="150">
        <v>203.59</v>
      </c>
      <c r="E171" s="46">
        <v>0</v>
      </c>
      <c r="F171" s="46">
        <v>0</v>
      </c>
      <c r="G171" s="46">
        <v>0</v>
      </c>
      <c r="H171" s="42" t="s">
        <v>710</v>
      </c>
    </row>
    <row r="172" spans="1:8" x14ac:dyDescent="0.2">
      <c r="A172" s="44" t="s">
        <v>803</v>
      </c>
      <c r="B172" s="150" t="s">
        <v>804</v>
      </c>
      <c r="C172" s="150">
        <v>63.84</v>
      </c>
      <c r="D172" s="150">
        <v>63.84</v>
      </c>
      <c r="E172" s="46"/>
      <c r="F172" s="46"/>
      <c r="G172" s="46"/>
    </row>
    <row r="173" spans="1:8" x14ac:dyDescent="0.2">
      <c r="A173" s="41" t="s">
        <v>585</v>
      </c>
      <c r="B173" s="41"/>
      <c r="C173" s="41"/>
      <c r="D173" s="41"/>
      <c r="E173" s="41"/>
      <c r="F173" s="41"/>
      <c r="G173" s="41"/>
      <c r="H173" s="41"/>
    </row>
    <row r="174" spans="1:8" x14ac:dyDescent="0.2">
      <c r="A174" s="43" t="s">
        <v>146</v>
      </c>
      <c r="B174" s="43" t="s">
        <v>143</v>
      </c>
      <c r="C174" s="43" t="s">
        <v>144</v>
      </c>
      <c r="D174" s="43" t="s">
        <v>147</v>
      </c>
      <c r="E174" s="43" t="s">
        <v>194</v>
      </c>
      <c r="F174" s="43"/>
      <c r="G174" s="43"/>
      <c r="H174" s="43"/>
    </row>
    <row r="175" spans="1:8" x14ac:dyDescent="0.2">
      <c r="A175" s="44">
        <v>2160</v>
      </c>
      <c r="B175" s="42" t="s">
        <v>270</v>
      </c>
      <c r="C175" s="46">
        <v>0</v>
      </c>
    </row>
    <row r="176" spans="1:8" x14ac:dyDescent="0.2">
      <c r="A176" s="44">
        <v>2161</v>
      </c>
      <c r="B176" s="42" t="s">
        <v>271</v>
      </c>
      <c r="C176" s="46">
        <v>0</v>
      </c>
    </row>
    <row r="177" spans="1:8" x14ac:dyDescent="0.2">
      <c r="A177" s="44">
        <v>2162</v>
      </c>
      <c r="B177" s="42" t="s">
        <v>272</v>
      </c>
      <c r="C177" s="46">
        <v>0</v>
      </c>
    </row>
    <row r="178" spans="1:8" x14ac:dyDescent="0.2">
      <c r="A178" s="44">
        <v>2163</v>
      </c>
      <c r="B178" s="42" t="s">
        <v>273</v>
      </c>
      <c r="C178" s="46">
        <v>0</v>
      </c>
    </row>
    <row r="179" spans="1:8" x14ac:dyDescent="0.2">
      <c r="A179" s="44">
        <v>2164</v>
      </c>
      <c r="B179" s="42" t="s">
        <v>274</v>
      </c>
      <c r="C179" s="46">
        <v>0</v>
      </c>
    </row>
    <row r="180" spans="1:8" x14ac:dyDescent="0.2">
      <c r="A180" s="44">
        <v>2165</v>
      </c>
      <c r="B180" s="42" t="s">
        <v>275</v>
      </c>
      <c r="C180" s="46">
        <v>0</v>
      </c>
    </row>
    <row r="181" spans="1:8" x14ac:dyDescent="0.2">
      <c r="A181" s="44">
        <v>2166</v>
      </c>
      <c r="B181" s="42" t="s">
        <v>276</v>
      </c>
      <c r="C181" s="46">
        <v>0</v>
      </c>
    </row>
    <row r="182" spans="1:8" x14ac:dyDescent="0.2">
      <c r="A182" s="44">
        <v>2250</v>
      </c>
      <c r="B182" s="42" t="s">
        <v>277</v>
      </c>
      <c r="C182" s="46">
        <v>0</v>
      </c>
    </row>
    <row r="183" spans="1:8" x14ac:dyDescent="0.2">
      <c r="A183" s="44">
        <v>2251</v>
      </c>
      <c r="B183" s="42" t="s">
        <v>278</v>
      </c>
      <c r="C183" s="46">
        <v>0</v>
      </c>
    </row>
    <row r="184" spans="1:8" x14ac:dyDescent="0.2">
      <c r="A184" s="44">
        <v>2252</v>
      </c>
      <c r="B184" s="42" t="s">
        <v>279</v>
      </c>
      <c r="C184" s="46">
        <v>0</v>
      </c>
    </row>
    <row r="185" spans="1:8" x14ac:dyDescent="0.2">
      <c r="A185" s="44">
        <v>2253</v>
      </c>
      <c r="B185" s="42" t="s">
        <v>280</v>
      </c>
      <c r="C185" s="46">
        <v>0</v>
      </c>
    </row>
    <row r="186" spans="1:8" x14ac:dyDescent="0.2">
      <c r="A186" s="44">
        <v>2254</v>
      </c>
      <c r="B186" s="42" t="s">
        <v>281</v>
      </c>
      <c r="C186" s="46">
        <v>0</v>
      </c>
    </row>
    <row r="187" spans="1:8" x14ac:dyDescent="0.2">
      <c r="A187" s="44">
        <v>2255</v>
      </c>
      <c r="B187" s="42" t="s">
        <v>282</v>
      </c>
      <c r="C187" s="46">
        <v>0</v>
      </c>
    </row>
    <row r="188" spans="1:8" x14ac:dyDescent="0.2">
      <c r="A188" s="44">
        <v>2256</v>
      </c>
      <c r="B188" s="42" t="s">
        <v>283</v>
      </c>
      <c r="C188" s="46">
        <v>0</v>
      </c>
    </row>
    <row r="190" spans="1:8" x14ac:dyDescent="0.2">
      <c r="A190" s="41" t="s">
        <v>586</v>
      </c>
      <c r="B190" s="41"/>
      <c r="C190" s="41"/>
      <c r="D190" s="41"/>
      <c r="E190" s="41"/>
      <c r="F190" s="41"/>
      <c r="G190" s="41"/>
      <c r="H190" s="41"/>
    </row>
    <row r="191" spans="1:8" x14ac:dyDescent="0.2">
      <c r="A191" s="45" t="s">
        <v>146</v>
      </c>
      <c r="B191" s="45" t="s">
        <v>143</v>
      </c>
      <c r="C191" s="45" t="s">
        <v>144</v>
      </c>
      <c r="D191" s="45" t="s">
        <v>147</v>
      </c>
      <c r="E191" s="45" t="s">
        <v>194</v>
      </c>
      <c r="F191" s="45"/>
      <c r="G191" s="45"/>
      <c r="H191" s="45"/>
    </row>
    <row r="192" spans="1:8" x14ac:dyDescent="0.2">
      <c r="A192" s="44">
        <v>2159</v>
      </c>
      <c r="B192" s="42" t="s">
        <v>284</v>
      </c>
      <c r="C192" s="46">
        <v>0</v>
      </c>
    </row>
    <row r="193" spans="1:3" x14ac:dyDescent="0.2">
      <c r="A193" s="44">
        <v>2199</v>
      </c>
      <c r="B193" s="42" t="s">
        <v>285</v>
      </c>
      <c r="C193" s="46">
        <v>0</v>
      </c>
    </row>
    <row r="194" spans="1:3" x14ac:dyDescent="0.2">
      <c r="A194" s="44">
        <v>2240</v>
      </c>
      <c r="B194" s="42" t="s">
        <v>286</v>
      </c>
      <c r="C194" s="46">
        <v>0</v>
      </c>
    </row>
    <row r="195" spans="1:3" x14ac:dyDescent="0.2">
      <c r="A195" s="44">
        <v>2241</v>
      </c>
      <c r="B195" s="42" t="s">
        <v>287</v>
      </c>
      <c r="C195" s="46">
        <v>0</v>
      </c>
    </row>
    <row r="196" spans="1:3" x14ac:dyDescent="0.2">
      <c r="A196" s="44">
        <v>2242</v>
      </c>
      <c r="B196" s="42" t="s">
        <v>288</v>
      </c>
      <c r="C196" s="46">
        <v>0</v>
      </c>
    </row>
    <row r="197" spans="1:3" x14ac:dyDescent="0.2">
      <c r="A197" s="44">
        <v>2249</v>
      </c>
      <c r="B197" s="42" t="s">
        <v>289</v>
      </c>
      <c r="C197" s="46">
        <v>0</v>
      </c>
    </row>
    <row r="199" spans="1:3" ht="27.75" customHeight="1" x14ac:dyDescent="0.2">
      <c r="B199" s="215" t="s">
        <v>649</v>
      </c>
      <c r="C199" s="215"/>
    </row>
    <row r="200" spans="1:3" x14ac:dyDescent="0.2">
      <c r="B200" s="167"/>
      <c r="C200" s="167"/>
    </row>
    <row r="201" spans="1:3" x14ac:dyDescent="0.2">
      <c r="B201" s="167"/>
      <c r="C201" s="167"/>
    </row>
    <row r="202" spans="1:3" x14ac:dyDescent="0.2">
      <c r="B202" s="167" t="s">
        <v>781</v>
      </c>
    </row>
    <row r="203" spans="1:3" ht="22.5" x14ac:dyDescent="0.2">
      <c r="B203" s="168" t="s">
        <v>782</v>
      </c>
    </row>
    <row r="204" spans="1:3" x14ac:dyDescent="0.2">
      <c r="B204" s="167"/>
    </row>
    <row r="205" spans="1:3" x14ac:dyDescent="0.2">
      <c r="B205" s="167" t="s">
        <v>781</v>
      </c>
    </row>
    <row r="206" spans="1:3" ht="22.5" x14ac:dyDescent="0.2">
      <c r="B206" s="168" t="s">
        <v>783</v>
      </c>
    </row>
    <row r="207" spans="1:3" x14ac:dyDescent="0.2">
      <c r="B207" s="167"/>
    </row>
    <row r="208" spans="1:3" x14ac:dyDescent="0.2">
      <c r="B208" s="167"/>
    </row>
    <row r="209" spans="2:2" x14ac:dyDescent="0.2">
      <c r="B209" s="167" t="s">
        <v>781</v>
      </c>
    </row>
    <row r="210" spans="2:2" ht="15" x14ac:dyDescent="0.25">
      <c r="B210" t="s">
        <v>784</v>
      </c>
    </row>
    <row r="211" spans="2:2" ht="15" x14ac:dyDescent="0.25">
      <c r="B211" t="s">
        <v>785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B202:B203 B205:B206 B209:B210" name="Rango1_1_1_2_1_5_1"/>
  </protectedRanges>
  <mergeCells count="4">
    <mergeCell ref="A1:F1"/>
    <mergeCell ref="A2:F2"/>
    <mergeCell ref="A3:F3"/>
    <mergeCell ref="B199:C199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9" tint="-0.249977111117893"/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8"/>
      <c r="B3" s="12"/>
    </row>
    <row r="4" spans="1:2" ht="15" customHeight="1" x14ac:dyDescent="0.2">
      <c r="A4" s="119" t="s">
        <v>1</v>
      </c>
      <c r="B4" s="29" t="s">
        <v>78</v>
      </c>
    </row>
    <row r="5" spans="1:2" ht="15" customHeight="1" x14ac:dyDescent="0.2">
      <c r="A5" s="117"/>
      <c r="B5" s="29" t="s">
        <v>51</v>
      </c>
    </row>
    <row r="6" spans="1:2" ht="22.5" x14ac:dyDescent="0.2">
      <c r="A6" s="117"/>
      <c r="B6" s="27" t="s">
        <v>644</v>
      </c>
    </row>
    <row r="7" spans="1:2" ht="15" customHeight="1" x14ac:dyDescent="0.2">
      <c r="A7" s="117"/>
      <c r="B7" s="29" t="s">
        <v>52</v>
      </c>
    </row>
    <row r="8" spans="1:2" x14ac:dyDescent="0.2">
      <c r="A8" s="117"/>
    </row>
    <row r="9" spans="1:2" ht="15" customHeight="1" x14ac:dyDescent="0.2">
      <c r="A9" s="119" t="s">
        <v>3</v>
      </c>
      <c r="B9" s="29" t="s">
        <v>602</v>
      </c>
    </row>
    <row r="10" spans="1:2" ht="15" customHeight="1" x14ac:dyDescent="0.2">
      <c r="A10" s="117"/>
      <c r="B10" s="29" t="s">
        <v>603</v>
      </c>
    </row>
    <row r="11" spans="1:2" ht="15" customHeight="1" x14ac:dyDescent="0.2">
      <c r="A11" s="117"/>
      <c r="B11" s="29" t="s">
        <v>127</v>
      </c>
    </row>
    <row r="12" spans="1:2" ht="15" customHeight="1" x14ac:dyDescent="0.2">
      <c r="A12" s="117"/>
      <c r="B12" s="29" t="s">
        <v>126</v>
      </c>
    </row>
    <row r="13" spans="1:2" ht="15" customHeight="1" x14ac:dyDescent="0.2">
      <c r="A13" s="117"/>
      <c r="B13" s="29" t="s">
        <v>128</v>
      </c>
    </row>
    <row r="14" spans="1:2" x14ac:dyDescent="0.2">
      <c r="A14" s="117"/>
    </row>
    <row r="15" spans="1:2" ht="15" customHeight="1" x14ac:dyDescent="0.2">
      <c r="A15" s="119" t="s">
        <v>5</v>
      </c>
      <c r="B15" s="30" t="s">
        <v>53</v>
      </c>
    </row>
    <row r="16" spans="1:2" ht="15" customHeight="1" x14ac:dyDescent="0.2">
      <c r="A16" s="117"/>
      <c r="B16" s="30" t="s">
        <v>54</v>
      </c>
    </row>
    <row r="17" spans="1:2" ht="15" customHeight="1" x14ac:dyDescent="0.2">
      <c r="A17" s="117"/>
      <c r="B17" s="30" t="s">
        <v>55</v>
      </c>
    </row>
    <row r="18" spans="1:2" ht="15" customHeight="1" x14ac:dyDescent="0.2">
      <c r="A18" s="117"/>
      <c r="B18" s="29" t="s">
        <v>56</v>
      </c>
    </row>
    <row r="19" spans="1:2" ht="15" customHeight="1" x14ac:dyDescent="0.2">
      <c r="A19" s="117"/>
      <c r="B19" s="23" t="s">
        <v>137</v>
      </c>
    </row>
    <row r="20" spans="1:2" x14ac:dyDescent="0.2">
      <c r="A20" s="117"/>
    </row>
    <row r="21" spans="1:2" ht="15" customHeight="1" x14ac:dyDescent="0.2">
      <c r="A21" s="119" t="s">
        <v>133</v>
      </c>
      <c r="B21" s="1" t="s">
        <v>171</v>
      </c>
    </row>
    <row r="22" spans="1:2" ht="15" customHeight="1" x14ac:dyDescent="0.2">
      <c r="A22" s="117"/>
      <c r="B22" s="31" t="s">
        <v>172</v>
      </c>
    </row>
    <row r="23" spans="1:2" x14ac:dyDescent="0.2">
      <c r="A23" s="117"/>
    </row>
    <row r="24" spans="1:2" ht="15" customHeight="1" x14ac:dyDescent="0.2">
      <c r="A24" s="119" t="s">
        <v>7</v>
      </c>
      <c r="B24" s="23" t="s">
        <v>57</v>
      </c>
    </row>
    <row r="25" spans="1:2" ht="15" customHeight="1" x14ac:dyDescent="0.2">
      <c r="A25" s="117"/>
      <c r="B25" s="23" t="s">
        <v>129</v>
      </c>
    </row>
    <row r="26" spans="1:2" ht="15" customHeight="1" x14ac:dyDescent="0.2">
      <c r="A26" s="117"/>
      <c r="B26" s="23" t="s">
        <v>130</v>
      </c>
    </row>
    <row r="27" spans="1:2" x14ac:dyDescent="0.2">
      <c r="A27" s="117"/>
    </row>
    <row r="28" spans="1:2" ht="15" customHeight="1" x14ac:dyDescent="0.2">
      <c r="A28" s="119" t="s">
        <v>8</v>
      </c>
      <c r="B28" s="23" t="s">
        <v>58</v>
      </c>
    </row>
    <row r="29" spans="1:2" ht="15" customHeight="1" x14ac:dyDescent="0.2">
      <c r="A29" s="117"/>
      <c r="B29" s="23" t="s">
        <v>136</v>
      </c>
    </row>
    <row r="30" spans="1:2" ht="15" customHeight="1" x14ac:dyDescent="0.2">
      <c r="A30" s="117"/>
      <c r="B30" s="23" t="s">
        <v>59</v>
      </c>
    </row>
    <row r="31" spans="1:2" ht="15" customHeight="1" x14ac:dyDescent="0.2">
      <c r="A31" s="117"/>
      <c r="B31" s="32" t="s">
        <v>60</v>
      </c>
    </row>
    <row r="32" spans="1:2" x14ac:dyDescent="0.2">
      <c r="A32" s="117"/>
    </row>
    <row r="33" spans="1:2" ht="15" customHeight="1" x14ac:dyDescent="0.2">
      <c r="A33" s="119" t="s">
        <v>9</v>
      </c>
      <c r="B33" s="23" t="s">
        <v>61</v>
      </c>
    </row>
    <row r="34" spans="1:2" ht="15" customHeight="1" x14ac:dyDescent="0.2">
      <c r="A34" s="117"/>
      <c r="B34" s="23" t="s">
        <v>62</v>
      </c>
    </row>
    <row r="35" spans="1:2" x14ac:dyDescent="0.2">
      <c r="A35" s="117"/>
    </row>
    <row r="36" spans="1:2" ht="15" customHeight="1" x14ac:dyDescent="0.2">
      <c r="A36" s="119" t="s">
        <v>11</v>
      </c>
      <c r="B36" s="29" t="s">
        <v>131</v>
      </c>
    </row>
    <row r="37" spans="1:2" ht="15" customHeight="1" x14ac:dyDescent="0.2">
      <c r="A37" s="117"/>
      <c r="B37" s="29" t="s">
        <v>138</v>
      </c>
    </row>
    <row r="38" spans="1:2" ht="15" customHeight="1" x14ac:dyDescent="0.2">
      <c r="A38" s="117"/>
      <c r="B38" s="33" t="s">
        <v>174</v>
      </c>
    </row>
    <row r="39" spans="1:2" ht="15" customHeight="1" x14ac:dyDescent="0.2">
      <c r="A39" s="117"/>
      <c r="B39" s="29" t="s">
        <v>175</v>
      </c>
    </row>
    <row r="40" spans="1:2" ht="15" customHeight="1" x14ac:dyDescent="0.2">
      <c r="A40" s="117"/>
      <c r="B40" s="29" t="s">
        <v>134</v>
      </c>
    </row>
    <row r="41" spans="1:2" ht="15" customHeight="1" x14ac:dyDescent="0.2">
      <c r="A41" s="117"/>
      <c r="B41" s="29" t="s">
        <v>135</v>
      </c>
    </row>
    <row r="42" spans="1:2" x14ac:dyDescent="0.2">
      <c r="A42" s="117"/>
    </row>
    <row r="43" spans="1:2" ht="15" customHeight="1" x14ac:dyDescent="0.2">
      <c r="A43" s="119" t="s">
        <v>13</v>
      </c>
      <c r="B43" s="29" t="s">
        <v>139</v>
      </c>
    </row>
    <row r="44" spans="1:2" ht="15" customHeight="1" x14ac:dyDescent="0.2">
      <c r="A44" s="117"/>
      <c r="B44" s="29" t="s">
        <v>142</v>
      </c>
    </row>
    <row r="45" spans="1:2" ht="15" customHeight="1" x14ac:dyDescent="0.2">
      <c r="A45" s="117"/>
      <c r="B45" s="33" t="s">
        <v>176</v>
      </c>
    </row>
    <row r="46" spans="1:2" ht="15" customHeight="1" x14ac:dyDescent="0.2">
      <c r="A46" s="117"/>
      <c r="B46" s="29" t="s">
        <v>177</v>
      </c>
    </row>
    <row r="47" spans="1:2" ht="15" customHeight="1" x14ac:dyDescent="0.2">
      <c r="A47" s="117"/>
      <c r="B47" s="29" t="s">
        <v>141</v>
      </c>
    </row>
    <row r="48" spans="1:2" ht="15" customHeight="1" x14ac:dyDescent="0.2">
      <c r="A48" s="117"/>
      <c r="B48" s="29" t="s">
        <v>140</v>
      </c>
    </row>
    <row r="49" spans="1:2" x14ac:dyDescent="0.2">
      <c r="A49" s="117"/>
    </row>
    <row r="50" spans="1:2" ht="25.5" customHeight="1" x14ac:dyDescent="0.2">
      <c r="A50" s="119" t="s">
        <v>15</v>
      </c>
      <c r="B50" s="27" t="s">
        <v>157</v>
      </c>
    </row>
    <row r="51" spans="1:2" x14ac:dyDescent="0.2">
      <c r="A51" s="117"/>
    </row>
    <row r="52" spans="1:2" ht="15" customHeight="1" x14ac:dyDescent="0.2">
      <c r="A52" s="119" t="s">
        <v>17</v>
      </c>
      <c r="B52" s="29" t="s">
        <v>63</v>
      </c>
    </row>
    <row r="53" spans="1:2" x14ac:dyDescent="0.2">
      <c r="A53" s="117"/>
    </row>
    <row r="54" spans="1:2" ht="15" customHeight="1" x14ac:dyDescent="0.2">
      <c r="A54" s="119" t="s">
        <v>18</v>
      </c>
      <c r="B54" s="30" t="s">
        <v>64</v>
      </c>
    </row>
    <row r="55" spans="1:2" ht="15" customHeight="1" x14ac:dyDescent="0.2">
      <c r="A55" s="117"/>
      <c r="B55" s="30" t="s">
        <v>65</v>
      </c>
    </row>
    <row r="56" spans="1:2" ht="15" customHeight="1" x14ac:dyDescent="0.2">
      <c r="A56" s="117"/>
      <c r="B56" s="30" t="s">
        <v>66</v>
      </c>
    </row>
    <row r="57" spans="1:2" ht="15" customHeight="1" x14ac:dyDescent="0.2">
      <c r="A57" s="117"/>
      <c r="B57" s="30" t="s">
        <v>67</v>
      </c>
    </row>
    <row r="58" spans="1:2" ht="15" customHeight="1" x14ac:dyDescent="0.2">
      <c r="A58" s="117"/>
      <c r="B58" s="30" t="s">
        <v>68</v>
      </c>
    </row>
    <row r="59" spans="1:2" x14ac:dyDescent="0.2">
      <c r="A59" s="117"/>
    </row>
    <row r="60" spans="1:2" ht="15" customHeight="1" x14ac:dyDescent="0.2">
      <c r="A60" s="119" t="s">
        <v>20</v>
      </c>
      <c r="B60" s="23" t="s">
        <v>69</v>
      </c>
    </row>
    <row r="61" spans="1:2" x14ac:dyDescent="0.2">
      <c r="A61" s="117"/>
      <c r="B61" s="23"/>
    </row>
    <row r="62" spans="1:2" ht="15" customHeight="1" x14ac:dyDescent="0.2">
      <c r="A62" s="119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9" tint="-0.249977111117893"/>
  </sheetPr>
  <dimension ref="A1:F236"/>
  <sheetViews>
    <sheetView zoomScaleNormal="100" workbookViewId="0">
      <selection activeCell="F193" sqref="F193"/>
    </sheetView>
  </sheetViews>
  <sheetFormatPr baseColWidth="10" defaultColWidth="9.140625" defaultRowHeight="11.25" x14ac:dyDescent="0.2"/>
  <cols>
    <col min="1" max="1" width="18.5703125" style="42" customWidth="1"/>
    <col min="2" max="2" width="72.85546875" style="42" bestFit="1" customWidth="1"/>
    <col min="3" max="3" width="15.7109375" style="42" customWidth="1"/>
    <col min="4" max="4" width="19.7109375" style="174" customWidth="1"/>
    <col min="5" max="5" width="28.7109375" style="42" customWidth="1"/>
    <col min="6" max="6" width="10.85546875" style="42" bestFit="1" customWidth="1"/>
    <col min="7" max="16384" width="9.140625" style="42"/>
  </cols>
  <sheetData>
    <row r="1" spans="1:6" s="48" customFormat="1" x14ac:dyDescent="0.25">
      <c r="A1" s="213" t="str">
        <f>ESF!A1</f>
        <v>PATRONATO DE BOMBEROS DE LEON GTO</v>
      </c>
      <c r="B1" s="213"/>
      <c r="C1" s="213"/>
      <c r="D1" s="170" t="s">
        <v>179</v>
      </c>
      <c r="E1" s="47">
        <f>'Notas a los Edos Financieros'!D1</f>
        <v>2021</v>
      </c>
    </row>
    <row r="2" spans="1:6" s="38" customFormat="1" x14ac:dyDescent="0.25">
      <c r="A2" s="213" t="s">
        <v>290</v>
      </c>
      <c r="B2" s="213"/>
      <c r="C2" s="213"/>
      <c r="D2" s="170" t="s">
        <v>181</v>
      </c>
      <c r="E2" s="47" t="str">
        <f>'Notas a los Edos Financieros'!D2</f>
        <v>Trimestral</v>
      </c>
    </row>
    <row r="3" spans="1:6" s="38" customFormat="1" x14ac:dyDescent="0.25">
      <c r="A3" s="213" t="str">
        <f>ESF!A3</f>
        <v>Correspondiente del 01 de enero al 31 de Diciembre de 2021</v>
      </c>
      <c r="B3" s="213"/>
      <c r="C3" s="213"/>
      <c r="D3" s="170" t="s">
        <v>182</v>
      </c>
      <c r="E3" s="47">
        <f>'Notas a los Edos Financieros'!D3</f>
        <v>4</v>
      </c>
    </row>
    <row r="4" spans="1:6" x14ac:dyDescent="0.2">
      <c r="A4" s="40" t="s">
        <v>183</v>
      </c>
      <c r="B4" s="41"/>
      <c r="C4" s="41"/>
      <c r="D4" s="171"/>
      <c r="E4" s="41"/>
    </row>
    <row r="6" spans="1:6" x14ac:dyDescent="0.2">
      <c r="A6" s="66" t="s">
        <v>566</v>
      </c>
      <c r="B6" s="66"/>
      <c r="C6" s="66"/>
      <c r="D6" s="171"/>
      <c r="E6" s="66"/>
    </row>
    <row r="7" spans="1:6" x14ac:dyDescent="0.2">
      <c r="A7" s="67" t="s">
        <v>146</v>
      </c>
      <c r="B7" s="67" t="s">
        <v>143</v>
      </c>
      <c r="C7" s="67" t="s">
        <v>144</v>
      </c>
      <c r="D7" s="172" t="s">
        <v>291</v>
      </c>
      <c r="E7" s="67"/>
    </row>
    <row r="8" spans="1:6" x14ac:dyDescent="0.2">
      <c r="A8" s="188">
        <v>4100</v>
      </c>
      <c r="B8" s="189" t="s">
        <v>292</v>
      </c>
      <c r="C8" s="190">
        <f>+C9+C19+C25+C28+C34+C37+C46</f>
        <v>8798744.0700000003</v>
      </c>
      <c r="D8" s="191"/>
      <c r="E8" s="192"/>
      <c r="F8" s="46"/>
    </row>
    <row r="9" spans="1:6" x14ac:dyDescent="0.2">
      <c r="A9" s="69">
        <v>4110</v>
      </c>
      <c r="B9" s="70" t="s">
        <v>293</v>
      </c>
      <c r="C9" s="73">
        <v>0</v>
      </c>
      <c r="D9" s="161"/>
      <c r="E9" s="68"/>
    </row>
    <row r="10" spans="1:6" x14ac:dyDescent="0.2">
      <c r="A10" s="69">
        <v>4111</v>
      </c>
      <c r="B10" s="70" t="s">
        <v>294</v>
      </c>
      <c r="C10" s="73">
        <v>0</v>
      </c>
      <c r="D10" s="161"/>
      <c r="E10" s="68"/>
    </row>
    <row r="11" spans="1:6" x14ac:dyDescent="0.2">
      <c r="A11" s="69">
        <v>4112</v>
      </c>
      <c r="B11" s="70" t="s">
        <v>295</v>
      </c>
      <c r="C11" s="73">
        <v>0</v>
      </c>
      <c r="D11" s="161"/>
      <c r="E11" s="68"/>
    </row>
    <row r="12" spans="1:6" x14ac:dyDescent="0.2">
      <c r="A12" s="69">
        <v>4113</v>
      </c>
      <c r="B12" s="70" t="s">
        <v>296</v>
      </c>
      <c r="C12" s="73">
        <v>0</v>
      </c>
      <c r="D12" s="161"/>
      <c r="E12" s="68"/>
    </row>
    <row r="13" spans="1:6" x14ac:dyDescent="0.2">
      <c r="A13" s="69">
        <v>4114</v>
      </c>
      <c r="B13" s="70" t="s">
        <v>297</v>
      </c>
      <c r="C13" s="73">
        <v>0</v>
      </c>
      <c r="D13" s="161"/>
      <c r="E13" s="68"/>
    </row>
    <row r="14" spans="1:6" x14ac:dyDescent="0.2">
      <c r="A14" s="69">
        <v>4115</v>
      </c>
      <c r="B14" s="70" t="s">
        <v>298</v>
      </c>
      <c r="C14" s="73">
        <v>0</v>
      </c>
      <c r="D14" s="161"/>
      <c r="E14" s="68"/>
    </row>
    <row r="15" spans="1:6" x14ac:dyDescent="0.2">
      <c r="A15" s="69">
        <v>4116</v>
      </c>
      <c r="B15" s="70" t="s">
        <v>299</v>
      </c>
      <c r="C15" s="73">
        <v>0</v>
      </c>
      <c r="D15" s="161"/>
      <c r="E15" s="68"/>
    </row>
    <row r="16" spans="1:6" x14ac:dyDescent="0.2">
      <c r="A16" s="69">
        <v>4117</v>
      </c>
      <c r="B16" s="70" t="s">
        <v>300</v>
      </c>
      <c r="C16" s="73">
        <v>0</v>
      </c>
      <c r="D16" s="161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161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161"/>
      <c r="E18" s="68"/>
    </row>
    <row r="19" spans="1:5" x14ac:dyDescent="0.2">
      <c r="A19" s="188">
        <v>4120</v>
      </c>
      <c r="B19" s="189" t="s">
        <v>302</v>
      </c>
      <c r="C19" s="190">
        <v>0</v>
      </c>
      <c r="D19" s="193"/>
      <c r="E19" s="194"/>
    </row>
    <row r="20" spans="1:5" x14ac:dyDescent="0.2">
      <c r="A20" s="69">
        <v>4121</v>
      </c>
      <c r="B20" s="70" t="s">
        <v>303</v>
      </c>
      <c r="C20" s="73">
        <v>0</v>
      </c>
      <c r="D20" s="161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161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161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161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161"/>
      <c r="E24" s="68"/>
    </row>
    <row r="25" spans="1:5" x14ac:dyDescent="0.2">
      <c r="A25" s="188">
        <v>4130</v>
      </c>
      <c r="B25" s="189" t="s">
        <v>307</v>
      </c>
      <c r="C25" s="190">
        <v>0</v>
      </c>
      <c r="D25" s="193"/>
      <c r="E25" s="194"/>
    </row>
    <row r="26" spans="1:5" x14ac:dyDescent="0.2">
      <c r="A26" s="153">
        <v>4131</v>
      </c>
      <c r="B26" s="154" t="s">
        <v>308</v>
      </c>
      <c r="C26" s="155">
        <v>0</v>
      </c>
      <c r="D26" s="173"/>
      <c r="E26" s="156"/>
    </row>
    <row r="27" spans="1:5" ht="22.5" x14ac:dyDescent="0.2">
      <c r="A27" s="69">
        <v>4132</v>
      </c>
      <c r="B27" s="71" t="s">
        <v>488</v>
      </c>
      <c r="C27" s="73">
        <v>0</v>
      </c>
      <c r="D27" s="161"/>
      <c r="E27" s="68"/>
    </row>
    <row r="28" spans="1:5" x14ac:dyDescent="0.2">
      <c r="A28" s="188">
        <v>4140</v>
      </c>
      <c r="B28" s="189" t="s">
        <v>309</v>
      </c>
      <c r="C28" s="190">
        <v>0</v>
      </c>
      <c r="D28" s="193"/>
      <c r="E28" s="194"/>
    </row>
    <row r="29" spans="1:5" x14ac:dyDescent="0.2">
      <c r="A29" s="69">
        <v>4141</v>
      </c>
      <c r="B29" s="70" t="s">
        <v>310</v>
      </c>
      <c r="C29" s="73">
        <v>0</v>
      </c>
      <c r="D29" s="161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161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161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161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161"/>
      <c r="E33" s="68"/>
    </row>
    <row r="34" spans="1:5" x14ac:dyDescent="0.2">
      <c r="A34" s="188">
        <v>4150</v>
      </c>
      <c r="B34" s="189" t="s">
        <v>490</v>
      </c>
      <c r="C34" s="190">
        <v>0</v>
      </c>
      <c r="D34" s="193"/>
      <c r="E34" s="194"/>
    </row>
    <row r="35" spans="1:5" x14ac:dyDescent="0.2">
      <c r="A35" s="69">
        <v>4151</v>
      </c>
      <c r="B35" s="70" t="s">
        <v>490</v>
      </c>
      <c r="C35" s="73">
        <v>0</v>
      </c>
      <c r="D35" s="161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161"/>
      <c r="E36" s="68"/>
    </row>
    <row r="37" spans="1:5" x14ac:dyDescent="0.2">
      <c r="A37" s="188">
        <v>4160</v>
      </c>
      <c r="B37" s="189" t="s">
        <v>492</v>
      </c>
      <c r="C37" s="190">
        <v>0</v>
      </c>
      <c r="D37" s="193"/>
      <c r="E37" s="194"/>
    </row>
    <row r="38" spans="1:5" x14ac:dyDescent="0.2">
      <c r="A38" s="69">
        <v>4161</v>
      </c>
      <c r="B38" s="70" t="s">
        <v>314</v>
      </c>
      <c r="C38" s="73">
        <v>0</v>
      </c>
      <c r="D38" s="161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161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161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161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161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161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161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161"/>
      <c r="E45" s="68"/>
    </row>
    <row r="46" spans="1:5" x14ac:dyDescent="0.2">
      <c r="A46" s="188">
        <v>4170</v>
      </c>
      <c r="B46" s="189" t="s">
        <v>494</v>
      </c>
      <c r="C46" s="190">
        <f>SUM(C47:C54)</f>
        <v>8798744.0700000003</v>
      </c>
      <c r="D46" s="193"/>
      <c r="E46" s="194"/>
    </row>
    <row r="47" spans="1:5" x14ac:dyDescent="0.2">
      <c r="A47" s="69">
        <v>4171</v>
      </c>
      <c r="B47" s="70" t="s">
        <v>495</v>
      </c>
      <c r="C47" s="73">
        <v>0</v>
      </c>
      <c r="D47" s="161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161"/>
      <c r="E48" s="68"/>
    </row>
    <row r="49" spans="1:5" ht="22.5" x14ac:dyDescent="0.2">
      <c r="A49" s="69">
        <v>4173</v>
      </c>
      <c r="B49" s="71" t="s">
        <v>497</v>
      </c>
      <c r="C49" s="46">
        <v>8798744.0700000003</v>
      </c>
      <c r="E49" s="68" t="s">
        <v>737</v>
      </c>
    </row>
    <row r="50" spans="1:5" ht="22.5" x14ac:dyDescent="0.2">
      <c r="A50" s="69">
        <v>4174</v>
      </c>
      <c r="B50" s="71" t="s">
        <v>498</v>
      </c>
      <c r="C50" s="73">
        <v>0</v>
      </c>
      <c r="D50" s="161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161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161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161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161"/>
      <c r="E54" s="68"/>
    </row>
    <row r="55" spans="1:5" x14ac:dyDescent="0.2">
      <c r="A55" s="69"/>
      <c r="B55" s="71"/>
      <c r="C55" s="73"/>
      <c r="D55" s="161"/>
      <c r="E55" s="68"/>
    </row>
    <row r="56" spans="1:5" x14ac:dyDescent="0.2">
      <c r="A56" s="66" t="s">
        <v>567</v>
      </c>
      <c r="B56" s="66"/>
      <c r="C56" s="66"/>
      <c r="D56" s="171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172" t="s">
        <v>291</v>
      </c>
      <c r="E57" s="67"/>
    </row>
    <row r="58" spans="1:5" ht="33.75" x14ac:dyDescent="0.2">
      <c r="A58" s="195">
        <v>4200</v>
      </c>
      <c r="B58" s="196" t="s">
        <v>503</v>
      </c>
      <c r="C58" s="197">
        <f>+C59+C65</f>
        <v>83857884.120000005</v>
      </c>
      <c r="D58" s="191"/>
      <c r="E58" s="192"/>
    </row>
    <row r="59" spans="1:5" ht="22.5" x14ac:dyDescent="0.2">
      <c r="A59" s="195">
        <v>4210</v>
      </c>
      <c r="B59" s="196" t="s">
        <v>504</v>
      </c>
      <c r="C59" s="197">
        <v>0</v>
      </c>
      <c r="D59" s="191"/>
      <c r="E59" s="192"/>
    </row>
    <row r="60" spans="1:5" x14ac:dyDescent="0.2">
      <c r="A60" s="69">
        <v>4211</v>
      </c>
      <c r="B60" s="70" t="s">
        <v>321</v>
      </c>
      <c r="C60" s="73">
        <v>0</v>
      </c>
      <c r="D60" s="161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161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161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161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161"/>
      <c r="E64" s="68"/>
    </row>
    <row r="65" spans="1:5" x14ac:dyDescent="0.2">
      <c r="A65" s="195">
        <v>4220</v>
      </c>
      <c r="B65" s="198" t="s">
        <v>324</v>
      </c>
      <c r="C65" s="197">
        <f>SUM(C66:C69)</f>
        <v>83857884.120000005</v>
      </c>
      <c r="D65" s="191"/>
      <c r="E65" s="192"/>
    </row>
    <row r="66" spans="1:5" x14ac:dyDescent="0.2">
      <c r="A66" s="157">
        <v>4221</v>
      </c>
      <c r="B66" s="158" t="s">
        <v>325</v>
      </c>
      <c r="C66" s="150">
        <v>83857884.120000005</v>
      </c>
      <c r="D66" s="175"/>
      <c r="E66" s="159" t="s">
        <v>738</v>
      </c>
    </row>
    <row r="67" spans="1:5" x14ac:dyDescent="0.2">
      <c r="A67" s="69">
        <v>4223</v>
      </c>
      <c r="B67" s="70" t="s">
        <v>326</v>
      </c>
      <c r="C67" s="73">
        <v>0</v>
      </c>
      <c r="D67" s="161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161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161"/>
      <c r="E69" s="68"/>
    </row>
    <row r="70" spans="1:5" x14ac:dyDescent="0.2">
      <c r="A70" s="68"/>
      <c r="B70" s="68"/>
      <c r="C70" s="68"/>
      <c r="E70" s="68"/>
    </row>
    <row r="71" spans="1:5" x14ac:dyDescent="0.2">
      <c r="A71" s="66" t="s">
        <v>599</v>
      </c>
      <c r="B71" s="66"/>
      <c r="C71" s="66"/>
      <c r="D71" s="171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172" t="s">
        <v>147</v>
      </c>
      <c r="E72" s="67" t="s">
        <v>194</v>
      </c>
    </row>
    <row r="73" spans="1:5" x14ac:dyDescent="0.2">
      <c r="A73" s="199">
        <v>4300</v>
      </c>
      <c r="B73" s="198" t="s">
        <v>329</v>
      </c>
      <c r="C73" s="197">
        <f>+C74+C79+C85+C87+C89</f>
        <v>257690.8</v>
      </c>
      <c r="D73" s="191"/>
      <c r="E73" s="198"/>
    </row>
    <row r="74" spans="1:5" x14ac:dyDescent="0.2">
      <c r="A74" s="199">
        <v>4310</v>
      </c>
      <c r="B74" s="198" t="s">
        <v>330</v>
      </c>
      <c r="C74" s="197">
        <f>+C75+C78</f>
        <v>257690.8</v>
      </c>
      <c r="D74" s="191"/>
      <c r="E74" s="198"/>
    </row>
    <row r="75" spans="1:5" x14ac:dyDescent="0.2">
      <c r="A75" s="199">
        <v>4311</v>
      </c>
      <c r="B75" s="198" t="s">
        <v>508</v>
      </c>
      <c r="C75" s="197">
        <f>+C76</f>
        <v>257690.8</v>
      </c>
      <c r="D75" s="191"/>
      <c r="E75" s="198"/>
    </row>
    <row r="76" spans="1:5" x14ac:dyDescent="0.2">
      <c r="A76" s="160" t="s">
        <v>739</v>
      </c>
      <c r="B76" s="150" t="s">
        <v>742</v>
      </c>
      <c r="C76" s="150">
        <f>+C77</f>
        <v>257690.8</v>
      </c>
      <c r="D76" s="175"/>
      <c r="E76" s="158"/>
    </row>
    <row r="77" spans="1:5" x14ac:dyDescent="0.2">
      <c r="A77" s="160" t="s">
        <v>740</v>
      </c>
      <c r="B77" s="150" t="s">
        <v>743</v>
      </c>
      <c r="C77" s="150">
        <v>257690.8</v>
      </c>
      <c r="D77" s="175"/>
      <c r="E77" s="158"/>
    </row>
    <row r="78" spans="1:5" x14ac:dyDescent="0.2">
      <c r="A78" s="72">
        <v>4319</v>
      </c>
      <c r="B78" s="70" t="s">
        <v>331</v>
      </c>
      <c r="C78" s="73">
        <v>0</v>
      </c>
      <c r="D78" s="161"/>
      <c r="E78" s="70"/>
    </row>
    <row r="79" spans="1:5" x14ac:dyDescent="0.2">
      <c r="A79" s="72">
        <v>4320</v>
      </c>
      <c r="B79" s="70" t="s">
        <v>332</v>
      </c>
      <c r="C79" s="73">
        <v>0</v>
      </c>
      <c r="D79" s="161"/>
      <c r="E79" s="70"/>
    </row>
    <row r="80" spans="1:5" x14ac:dyDescent="0.2">
      <c r="A80" s="72">
        <v>4321</v>
      </c>
      <c r="B80" s="70" t="s">
        <v>333</v>
      </c>
      <c r="C80" s="73">
        <v>0</v>
      </c>
      <c r="D80" s="161"/>
      <c r="E80" s="70"/>
    </row>
    <row r="81" spans="1:5" x14ac:dyDescent="0.2">
      <c r="A81" s="72">
        <v>4322</v>
      </c>
      <c r="B81" s="70" t="s">
        <v>334</v>
      </c>
      <c r="C81" s="73">
        <v>0</v>
      </c>
      <c r="D81" s="161"/>
      <c r="E81" s="70"/>
    </row>
    <row r="82" spans="1:5" x14ac:dyDescent="0.2">
      <c r="A82" s="72">
        <v>4323</v>
      </c>
      <c r="B82" s="70" t="s">
        <v>335</v>
      </c>
      <c r="C82" s="73">
        <v>0</v>
      </c>
      <c r="D82" s="161"/>
      <c r="E82" s="70"/>
    </row>
    <row r="83" spans="1:5" x14ac:dyDescent="0.2">
      <c r="A83" s="72">
        <v>4324</v>
      </c>
      <c r="B83" s="70" t="s">
        <v>336</v>
      </c>
      <c r="C83" s="73">
        <v>0</v>
      </c>
      <c r="D83" s="161"/>
      <c r="E83" s="70"/>
    </row>
    <row r="84" spans="1:5" x14ac:dyDescent="0.2">
      <c r="A84" s="72">
        <v>4325</v>
      </c>
      <c r="B84" s="70" t="s">
        <v>337</v>
      </c>
      <c r="C84" s="73">
        <v>0</v>
      </c>
      <c r="D84" s="161"/>
      <c r="E84" s="70"/>
    </row>
    <row r="85" spans="1:5" x14ac:dyDescent="0.2">
      <c r="A85" s="72">
        <v>4330</v>
      </c>
      <c r="B85" s="70" t="s">
        <v>338</v>
      </c>
      <c r="C85" s="73">
        <v>0</v>
      </c>
      <c r="D85" s="161"/>
      <c r="E85" s="70"/>
    </row>
    <row r="86" spans="1:5" x14ac:dyDescent="0.2">
      <c r="A86" s="72">
        <v>4331</v>
      </c>
      <c r="B86" s="70" t="s">
        <v>338</v>
      </c>
      <c r="C86" s="73">
        <v>0</v>
      </c>
      <c r="D86" s="161"/>
      <c r="E86" s="70"/>
    </row>
    <row r="87" spans="1:5" x14ac:dyDescent="0.2">
      <c r="A87" s="72">
        <v>4340</v>
      </c>
      <c r="B87" s="70" t="s">
        <v>339</v>
      </c>
      <c r="C87" s="73">
        <v>0</v>
      </c>
      <c r="D87" s="161"/>
      <c r="E87" s="70"/>
    </row>
    <row r="88" spans="1:5" x14ac:dyDescent="0.2">
      <c r="A88" s="72">
        <v>4341</v>
      </c>
      <c r="B88" s="70" t="s">
        <v>339</v>
      </c>
      <c r="C88" s="73">
        <v>0</v>
      </c>
      <c r="D88" s="161"/>
      <c r="E88" s="70"/>
    </row>
    <row r="89" spans="1:5" x14ac:dyDescent="0.2">
      <c r="A89" s="72">
        <v>4390</v>
      </c>
      <c r="B89" s="70" t="s">
        <v>340</v>
      </c>
      <c r="C89" s="73">
        <v>0</v>
      </c>
      <c r="D89" s="161"/>
      <c r="E89" s="70"/>
    </row>
    <row r="90" spans="1:5" x14ac:dyDescent="0.2">
      <c r="A90" s="72">
        <v>4392</v>
      </c>
      <c r="B90" s="70" t="s">
        <v>341</v>
      </c>
      <c r="C90" s="73">
        <v>0</v>
      </c>
      <c r="D90" s="161"/>
      <c r="E90" s="70"/>
    </row>
    <row r="91" spans="1:5" x14ac:dyDescent="0.2">
      <c r="A91" s="72">
        <v>4393</v>
      </c>
      <c r="B91" s="70" t="s">
        <v>509</v>
      </c>
      <c r="C91" s="73">
        <v>0</v>
      </c>
      <c r="D91" s="161"/>
      <c r="E91" s="70"/>
    </row>
    <row r="92" spans="1:5" x14ac:dyDescent="0.2">
      <c r="A92" s="72">
        <v>4394</v>
      </c>
      <c r="B92" s="70" t="s">
        <v>342</v>
      </c>
      <c r="C92" s="73">
        <v>0</v>
      </c>
      <c r="D92" s="161"/>
      <c r="E92" s="70"/>
    </row>
    <row r="93" spans="1:5" x14ac:dyDescent="0.2">
      <c r="A93" s="72">
        <v>4395</v>
      </c>
      <c r="B93" s="70" t="s">
        <v>343</v>
      </c>
      <c r="C93" s="73">
        <v>0</v>
      </c>
      <c r="D93" s="161"/>
      <c r="E93" s="70"/>
    </row>
    <row r="94" spans="1:5" x14ac:dyDescent="0.2">
      <c r="A94" s="72">
        <v>4396</v>
      </c>
      <c r="B94" s="70" t="s">
        <v>344</v>
      </c>
      <c r="C94" s="73">
        <v>0</v>
      </c>
      <c r="D94" s="161"/>
      <c r="E94" s="70"/>
    </row>
    <row r="95" spans="1:5" x14ac:dyDescent="0.2">
      <c r="A95" s="72">
        <v>4397</v>
      </c>
      <c r="B95" s="70" t="s">
        <v>510</v>
      </c>
      <c r="C95" s="73">
        <v>0</v>
      </c>
      <c r="D95" s="161"/>
      <c r="E95" s="70"/>
    </row>
    <row r="96" spans="1:5" x14ac:dyDescent="0.2">
      <c r="A96" s="72">
        <v>4399</v>
      </c>
      <c r="B96" s="70" t="s">
        <v>340</v>
      </c>
      <c r="C96" s="73">
        <v>0</v>
      </c>
      <c r="D96" s="161"/>
      <c r="E96" s="70"/>
    </row>
    <row r="97" spans="1:6" x14ac:dyDescent="0.2">
      <c r="A97" s="68"/>
      <c r="B97" s="68"/>
      <c r="C97" s="68"/>
      <c r="E97" s="68"/>
    </row>
    <row r="98" spans="1:6" x14ac:dyDescent="0.2">
      <c r="A98" s="66" t="s">
        <v>568</v>
      </c>
      <c r="B98" s="66"/>
      <c r="C98" s="66"/>
      <c r="D98" s="171"/>
      <c r="E98" s="66"/>
    </row>
    <row r="99" spans="1:6" x14ac:dyDescent="0.2">
      <c r="A99" s="67" t="s">
        <v>146</v>
      </c>
      <c r="B99" s="67" t="s">
        <v>143</v>
      </c>
      <c r="C99" s="67" t="s">
        <v>144</v>
      </c>
      <c r="D99" s="172" t="s">
        <v>345</v>
      </c>
      <c r="E99" s="67" t="s">
        <v>194</v>
      </c>
    </row>
    <row r="100" spans="1:6" x14ac:dyDescent="0.2">
      <c r="A100" s="200">
        <v>5000</v>
      </c>
      <c r="B100" s="189" t="s">
        <v>346</v>
      </c>
      <c r="C100" s="201">
        <f>+C101+C129+C162+C172+C187+C220</f>
        <v>101695967.51000001</v>
      </c>
      <c r="D100" s="193">
        <f>+D101+D129+D162+D172+D187+D220</f>
        <v>1</v>
      </c>
      <c r="E100" s="198"/>
    </row>
    <row r="101" spans="1:6" x14ac:dyDescent="0.2">
      <c r="A101" s="200">
        <v>5100</v>
      </c>
      <c r="B101" s="189" t="s">
        <v>347</v>
      </c>
      <c r="C101" s="190">
        <f>+C102+C109+C119</f>
        <v>97853178.710000008</v>
      </c>
      <c r="D101" s="193">
        <f>+D102+D109+D119</f>
        <v>0.96221296778928689</v>
      </c>
      <c r="E101" s="198"/>
      <c r="F101" s="176"/>
    </row>
    <row r="102" spans="1:6" x14ac:dyDescent="0.2">
      <c r="A102" s="200">
        <v>5110</v>
      </c>
      <c r="B102" s="189" t="s">
        <v>348</v>
      </c>
      <c r="C102" s="190">
        <f>SUM(C103:C108)</f>
        <v>80256763.099999994</v>
      </c>
      <c r="D102" s="193">
        <f>SUM(D103:D108)</f>
        <v>0.78918333799330009</v>
      </c>
      <c r="E102" s="198"/>
    </row>
    <row r="103" spans="1:6" ht="22.5" x14ac:dyDescent="0.2">
      <c r="A103" s="72">
        <v>5111</v>
      </c>
      <c r="B103" s="70" t="s">
        <v>349</v>
      </c>
      <c r="C103" s="46">
        <v>42772044.299999997</v>
      </c>
      <c r="D103" s="161">
        <v>0.42058741705558894</v>
      </c>
      <c r="E103" s="71" t="s">
        <v>741</v>
      </c>
    </row>
    <row r="104" spans="1:6" ht="22.5" x14ac:dyDescent="0.2">
      <c r="A104" s="72">
        <v>5112</v>
      </c>
      <c r="B104" s="70" t="s">
        <v>350</v>
      </c>
      <c r="C104" s="46">
        <v>174072.77</v>
      </c>
      <c r="D104" s="161">
        <v>1.7116978604179462E-3</v>
      </c>
      <c r="E104" s="71" t="s">
        <v>741</v>
      </c>
    </row>
    <row r="105" spans="1:6" ht="22.5" x14ac:dyDescent="0.2">
      <c r="A105" s="72">
        <v>5113</v>
      </c>
      <c r="B105" s="70" t="s">
        <v>351</v>
      </c>
      <c r="C105" s="46">
        <v>8084875.1500000004</v>
      </c>
      <c r="D105" s="161">
        <v>7.9500449702737674E-2</v>
      </c>
      <c r="E105" s="71" t="s">
        <v>741</v>
      </c>
    </row>
    <row r="106" spans="1:6" ht="22.5" x14ac:dyDescent="0.2">
      <c r="A106" s="72">
        <v>5114</v>
      </c>
      <c r="B106" s="70" t="s">
        <v>352</v>
      </c>
      <c r="C106" s="46">
        <v>11903045.699999999</v>
      </c>
      <c r="D106" s="161">
        <v>0.11704540495993161</v>
      </c>
      <c r="E106" s="71" t="s">
        <v>741</v>
      </c>
    </row>
    <row r="107" spans="1:6" ht="22.5" x14ac:dyDescent="0.2">
      <c r="A107" s="72">
        <v>5115</v>
      </c>
      <c r="B107" s="70" t="s">
        <v>353</v>
      </c>
      <c r="C107" s="46">
        <v>16288611.91</v>
      </c>
      <c r="D107" s="161">
        <v>0.16016969314342089</v>
      </c>
      <c r="E107" s="71" t="s">
        <v>741</v>
      </c>
    </row>
    <row r="108" spans="1:6" ht="22.5" x14ac:dyDescent="0.2">
      <c r="A108" s="72">
        <v>5116</v>
      </c>
      <c r="B108" s="70" t="s">
        <v>354</v>
      </c>
      <c r="C108" s="46">
        <v>1034113.27</v>
      </c>
      <c r="D108" s="161">
        <v>1.0168675271202993E-2</v>
      </c>
      <c r="E108" s="71" t="s">
        <v>741</v>
      </c>
    </row>
    <row r="109" spans="1:6" x14ac:dyDescent="0.2">
      <c r="A109" s="199">
        <v>5120</v>
      </c>
      <c r="B109" s="198" t="s">
        <v>355</v>
      </c>
      <c r="C109" s="197">
        <f>SUM(C110:C118)</f>
        <v>7268299.6800000006</v>
      </c>
      <c r="D109" s="191">
        <f>SUM(D110:D118)</f>
        <v>7.1470873997882864E-2</v>
      </c>
      <c r="E109" s="198"/>
    </row>
    <row r="110" spans="1:6" ht="22.5" x14ac:dyDescent="0.2">
      <c r="A110" s="72">
        <v>5121</v>
      </c>
      <c r="B110" s="70" t="s">
        <v>356</v>
      </c>
      <c r="C110" s="46">
        <v>370228.82</v>
      </c>
      <c r="D110" s="161">
        <v>3.6405457272786607E-3</v>
      </c>
      <c r="E110" s="71" t="s">
        <v>741</v>
      </c>
    </row>
    <row r="111" spans="1:6" ht="22.5" x14ac:dyDescent="0.2">
      <c r="A111" s="72">
        <v>5122</v>
      </c>
      <c r="B111" s="70" t="s">
        <v>357</v>
      </c>
      <c r="C111" s="46">
        <v>370.98</v>
      </c>
      <c r="D111" s="161">
        <v>3.6479322541822584E-6</v>
      </c>
      <c r="E111" s="71" t="s">
        <v>741</v>
      </c>
    </row>
    <row r="112" spans="1:6" ht="22.5" x14ac:dyDescent="0.2">
      <c r="A112" s="72">
        <v>5123</v>
      </c>
      <c r="B112" s="70" t="s">
        <v>358</v>
      </c>
      <c r="C112" s="73"/>
      <c r="D112" s="161" t="s">
        <v>744</v>
      </c>
      <c r="E112" s="71" t="s">
        <v>741</v>
      </c>
    </row>
    <row r="113" spans="1:5" ht="22.5" x14ac:dyDescent="0.2">
      <c r="A113" s="72">
        <v>5124</v>
      </c>
      <c r="B113" s="70" t="s">
        <v>359</v>
      </c>
      <c r="C113" s="46">
        <v>133919.20000000001</v>
      </c>
      <c r="D113" s="161">
        <v>1.3168585075591264E-3</v>
      </c>
      <c r="E113" s="71" t="s">
        <v>741</v>
      </c>
    </row>
    <row r="114" spans="1:5" ht="22.5" x14ac:dyDescent="0.2">
      <c r="A114" s="72">
        <v>5125</v>
      </c>
      <c r="B114" s="70" t="s">
        <v>360</v>
      </c>
      <c r="C114" s="46">
        <v>1045228.56</v>
      </c>
      <c r="D114" s="161">
        <v>1.0277974491930767E-2</v>
      </c>
      <c r="E114" s="71" t="s">
        <v>741</v>
      </c>
    </row>
    <row r="115" spans="1:5" ht="22.5" x14ac:dyDescent="0.2">
      <c r="A115" s="72">
        <v>5126</v>
      </c>
      <c r="B115" s="70" t="s">
        <v>361</v>
      </c>
      <c r="C115" s="46">
        <v>3503129.24</v>
      </c>
      <c r="D115" s="161">
        <v>3.4447081096460677E-2</v>
      </c>
      <c r="E115" s="71" t="s">
        <v>741</v>
      </c>
    </row>
    <row r="116" spans="1:5" ht="22.5" x14ac:dyDescent="0.2">
      <c r="A116" s="72">
        <v>5127</v>
      </c>
      <c r="B116" s="70" t="s">
        <v>362</v>
      </c>
      <c r="C116" s="46">
        <v>1029384.92</v>
      </c>
      <c r="D116" s="161">
        <v>1.0122180310628131E-2</v>
      </c>
      <c r="E116" s="71" t="s">
        <v>741</v>
      </c>
    </row>
    <row r="117" spans="1:5" ht="22.5" x14ac:dyDescent="0.2">
      <c r="A117" s="72">
        <v>5128</v>
      </c>
      <c r="B117" s="70" t="s">
        <v>363</v>
      </c>
      <c r="C117" s="73">
        <v>0</v>
      </c>
      <c r="D117" s="161" t="s">
        <v>744</v>
      </c>
      <c r="E117" s="71" t="s">
        <v>741</v>
      </c>
    </row>
    <row r="118" spans="1:5" ht="22.5" x14ac:dyDescent="0.2">
      <c r="A118" s="72">
        <v>5129</v>
      </c>
      <c r="B118" s="70" t="s">
        <v>364</v>
      </c>
      <c r="C118" s="46">
        <v>1186037.96</v>
      </c>
      <c r="D118" s="161">
        <v>1.1662585931771326E-2</v>
      </c>
      <c r="E118" s="71" t="s">
        <v>741</v>
      </c>
    </row>
    <row r="119" spans="1:5" x14ac:dyDescent="0.2">
      <c r="A119" s="199">
        <v>5130</v>
      </c>
      <c r="B119" s="198" t="s">
        <v>365</v>
      </c>
      <c r="C119" s="179">
        <f>SUM(C120:C128)</f>
        <v>10328115.93</v>
      </c>
      <c r="D119" s="202">
        <f>SUM(D120:D128)</f>
        <v>0.10155875579810392</v>
      </c>
      <c r="E119" s="198"/>
    </row>
    <row r="120" spans="1:5" ht="22.5" x14ac:dyDescent="0.2">
      <c r="A120" s="72">
        <v>5131</v>
      </c>
      <c r="B120" s="70" t="s">
        <v>366</v>
      </c>
      <c r="C120" s="46">
        <v>1142144.92</v>
      </c>
      <c r="D120" s="161">
        <v>1.1230975504389494E-2</v>
      </c>
      <c r="E120" s="71" t="s">
        <v>741</v>
      </c>
    </row>
    <row r="121" spans="1:5" ht="22.5" x14ac:dyDescent="0.2">
      <c r="A121" s="72">
        <v>5132</v>
      </c>
      <c r="B121" s="70" t="s">
        <v>367</v>
      </c>
      <c r="C121" s="46">
        <v>0</v>
      </c>
      <c r="D121" s="161">
        <v>0</v>
      </c>
      <c r="E121" s="71" t="s">
        <v>741</v>
      </c>
    </row>
    <row r="122" spans="1:5" ht="22.5" x14ac:dyDescent="0.2">
      <c r="A122" s="72">
        <v>5133</v>
      </c>
      <c r="B122" s="70" t="s">
        <v>368</v>
      </c>
      <c r="C122" s="46">
        <v>630043.62</v>
      </c>
      <c r="D122" s="161">
        <v>6.1953648254346599E-3</v>
      </c>
      <c r="E122" s="71" t="s">
        <v>741</v>
      </c>
    </row>
    <row r="123" spans="1:5" ht="22.5" x14ac:dyDescent="0.2">
      <c r="A123" s="72">
        <v>5134</v>
      </c>
      <c r="B123" s="70" t="s">
        <v>369</v>
      </c>
      <c r="C123" s="46">
        <v>674877.13</v>
      </c>
      <c r="D123" s="161">
        <v>6.6362231121272113E-3</v>
      </c>
      <c r="E123" s="71" t="s">
        <v>741</v>
      </c>
    </row>
    <row r="124" spans="1:5" ht="22.5" x14ac:dyDescent="0.2">
      <c r="A124" s="72">
        <v>5135</v>
      </c>
      <c r="B124" s="70" t="s">
        <v>370</v>
      </c>
      <c r="C124" s="46">
        <v>3581238.99</v>
      </c>
      <c r="D124" s="161">
        <v>3.5215152357421141E-2</v>
      </c>
      <c r="E124" s="71" t="s">
        <v>741</v>
      </c>
    </row>
    <row r="125" spans="1:5" ht="22.5" x14ac:dyDescent="0.2">
      <c r="A125" s="72">
        <v>5136</v>
      </c>
      <c r="B125" s="70" t="s">
        <v>371</v>
      </c>
      <c r="C125" s="46">
        <v>0</v>
      </c>
      <c r="D125" s="161">
        <v>0</v>
      </c>
      <c r="E125" s="71" t="s">
        <v>741</v>
      </c>
    </row>
    <row r="126" spans="1:5" ht="22.5" x14ac:dyDescent="0.2">
      <c r="A126" s="72">
        <v>5137</v>
      </c>
      <c r="B126" s="70" t="s">
        <v>372</v>
      </c>
      <c r="C126" s="46">
        <v>23981.05</v>
      </c>
      <c r="D126" s="161">
        <v>2.3581121835181799E-4</v>
      </c>
      <c r="E126" s="71" t="s">
        <v>741</v>
      </c>
    </row>
    <row r="127" spans="1:5" ht="22.5" x14ac:dyDescent="0.2">
      <c r="A127" s="72">
        <v>5138</v>
      </c>
      <c r="B127" s="70" t="s">
        <v>373</v>
      </c>
      <c r="C127" s="46">
        <v>1164647.45</v>
      </c>
      <c r="D127" s="161">
        <v>1.1452248093175153E-2</v>
      </c>
      <c r="E127" s="71" t="s">
        <v>741</v>
      </c>
    </row>
    <row r="128" spans="1:5" ht="22.5" x14ac:dyDescent="0.2">
      <c r="A128" s="72">
        <v>5139</v>
      </c>
      <c r="B128" s="70" t="s">
        <v>374</v>
      </c>
      <c r="C128" s="46">
        <v>3111182.77</v>
      </c>
      <c r="D128" s="161">
        <v>3.0592980687204438E-2</v>
      </c>
      <c r="E128" s="71" t="s">
        <v>741</v>
      </c>
    </row>
    <row r="129" spans="1:5" x14ac:dyDescent="0.2">
      <c r="A129" s="199">
        <v>5200</v>
      </c>
      <c r="B129" s="198" t="s">
        <v>375</v>
      </c>
      <c r="C129" s="197">
        <v>0</v>
      </c>
      <c r="D129" s="191">
        <f>SUM(D130:D132)</f>
        <v>0</v>
      </c>
      <c r="E129" s="198"/>
    </row>
    <row r="130" spans="1:5" x14ac:dyDescent="0.2">
      <c r="A130" s="72">
        <v>5210</v>
      </c>
      <c r="B130" s="70" t="s">
        <v>376</v>
      </c>
      <c r="C130" s="73">
        <v>0</v>
      </c>
      <c r="D130" s="161" t="s">
        <v>744</v>
      </c>
      <c r="E130" s="70"/>
    </row>
    <row r="131" spans="1:5" x14ac:dyDescent="0.2">
      <c r="A131" s="72">
        <v>5211</v>
      </c>
      <c r="B131" s="70" t="s">
        <v>377</v>
      </c>
      <c r="C131" s="73">
        <v>0</v>
      </c>
      <c r="D131" s="161" t="s">
        <v>744</v>
      </c>
      <c r="E131" s="70"/>
    </row>
    <row r="132" spans="1:5" x14ac:dyDescent="0.2">
      <c r="A132" s="72">
        <v>5212</v>
      </c>
      <c r="B132" s="70" t="s">
        <v>378</v>
      </c>
      <c r="C132" s="73">
        <v>0</v>
      </c>
      <c r="D132" s="161" t="s">
        <v>744</v>
      </c>
      <c r="E132" s="70"/>
    </row>
    <row r="133" spans="1:5" x14ac:dyDescent="0.2">
      <c r="A133" s="199">
        <v>5220</v>
      </c>
      <c r="B133" s="198" t="s">
        <v>379</v>
      </c>
      <c r="C133" s="197">
        <v>0</v>
      </c>
      <c r="D133" s="191">
        <f>SUM(D134:D135)</f>
        <v>0</v>
      </c>
      <c r="E133" s="198"/>
    </row>
    <row r="134" spans="1:5" x14ac:dyDescent="0.2">
      <c r="A134" s="72">
        <v>5221</v>
      </c>
      <c r="B134" s="70" t="s">
        <v>380</v>
      </c>
      <c r="C134" s="73">
        <v>0</v>
      </c>
      <c r="D134" s="161" t="s">
        <v>744</v>
      </c>
      <c r="E134" s="70"/>
    </row>
    <row r="135" spans="1:5" x14ac:dyDescent="0.2">
      <c r="A135" s="72">
        <v>5222</v>
      </c>
      <c r="B135" s="70" t="s">
        <v>381</v>
      </c>
      <c r="C135" s="73">
        <v>0</v>
      </c>
      <c r="D135" s="161" t="s">
        <v>744</v>
      </c>
      <c r="E135" s="70"/>
    </row>
    <row r="136" spans="1:5" x14ac:dyDescent="0.2">
      <c r="A136" s="199">
        <v>5230</v>
      </c>
      <c r="B136" s="198" t="s">
        <v>326</v>
      </c>
      <c r="C136" s="197">
        <v>0</v>
      </c>
      <c r="D136" s="191">
        <f>SUM(D137:D138)</f>
        <v>0</v>
      </c>
      <c r="E136" s="198"/>
    </row>
    <row r="137" spans="1:5" x14ac:dyDescent="0.2">
      <c r="A137" s="72">
        <v>5231</v>
      </c>
      <c r="B137" s="70" t="s">
        <v>382</v>
      </c>
      <c r="C137" s="73">
        <v>0</v>
      </c>
      <c r="D137" s="161" t="s">
        <v>744</v>
      </c>
      <c r="E137" s="70"/>
    </row>
    <row r="138" spans="1:5" x14ac:dyDescent="0.2">
      <c r="A138" s="72">
        <v>5232</v>
      </c>
      <c r="B138" s="70" t="s">
        <v>383</v>
      </c>
      <c r="C138" s="73">
        <v>0</v>
      </c>
      <c r="D138" s="161" t="s">
        <v>744</v>
      </c>
      <c r="E138" s="70"/>
    </row>
    <row r="139" spans="1:5" x14ac:dyDescent="0.2">
      <c r="A139" s="199">
        <v>5240</v>
      </c>
      <c r="B139" s="198" t="s">
        <v>327</v>
      </c>
      <c r="C139" s="197">
        <v>0</v>
      </c>
      <c r="D139" s="191">
        <f>SUM(D140:D143)</f>
        <v>0</v>
      </c>
      <c r="E139" s="198"/>
    </row>
    <row r="140" spans="1:5" x14ac:dyDescent="0.2">
      <c r="A140" s="72">
        <v>5241</v>
      </c>
      <c r="B140" s="70" t="s">
        <v>384</v>
      </c>
      <c r="C140" s="73">
        <v>0</v>
      </c>
      <c r="D140" s="161" t="s">
        <v>744</v>
      </c>
      <c r="E140" s="70"/>
    </row>
    <row r="141" spans="1:5" x14ac:dyDescent="0.2">
      <c r="A141" s="72">
        <v>5242</v>
      </c>
      <c r="B141" s="70" t="s">
        <v>385</v>
      </c>
      <c r="C141" s="73">
        <v>0</v>
      </c>
      <c r="D141" s="161" t="s">
        <v>744</v>
      </c>
      <c r="E141" s="70"/>
    </row>
    <row r="142" spans="1:5" x14ac:dyDescent="0.2">
      <c r="A142" s="72">
        <v>5243</v>
      </c>
      <c r="B142" s="70" t="s">
        <v>386</v>
      </c>
      <c r="C142" s="73">
        <v>0</v>
      </c>
      <c r="D142" s="161" t="s">
        <v>744</v>
      </c>
      <c r="E142" s="70"/>
    </row>
    <row r="143" spans="1:5" x14ac:dyDescent="0.2">
      <c r="A143" s="72">
        <v>5244</v>
      </c>
      <c r="B143" s="70" t="s">
        <v>387</v>
      </c>
      <c r="C143" s="73">
        <v>0</v>
      </c>
      <c r="D143" s="161" t="s">
        <v>744</v>
      </c>
      <c r="E143" s="70"/>
    </row>
    <row r="144" spans="1:5" x14ac:dyDescent="0.2">
      <c r="A144" s="199">
        <v>5250</v>
      </c>
      <c r="B144" s="198" t="s">
        <v>328</v>
      </c>
      <c r="C144" s="197">
        <v>0</v>
      </c>
      <c r="D144" s="191">
        <f>SUM(D145:D147)</f>
        <v>0</v>
      </c>
      <c r="E144" s="198"/>
    </row>
    <row r="145" spans="1:5" x14ac:dyDescent="0.2">
      <c r="A145" s="72">
        <v>5251</v>
      </c>
      <c r="B145" s="70" t="s">
        <v>388</v>
      </c>
      <c r="C145" s="73">
        <v>0</v>
      </c>
      <c r="D145" s="161" t="s">
        <v>744</v>
      </c>
      <c r="E145" s="70"/>
    </row>
    <row r="146" spans="1:5" x14ac:dyDescent="0.2">
      <c r="A146" s="72">
        <v>5252</v>
      </c>
      <c r="B146" s="70" t="s">
        <v>389</v>
      </c>
      <c r="C146" s="73">
        <v>0</v>
      </c>
      <c r="D146" s="161" t="s">
        <v>744</v>
      </c>
      <c r="E146" s="70"/>
    </row>
    <row r="147" spans="1:5" x14ac:dyDescent="0.2">
      <c r="A147" s="72">
        <v>5259</v>
      </c>
      <c r="B147" s="70" t="s">
        <v>390</v>
      </c>
      <c r="C147" s="73">
        <v>0</v>
      </c>
      <c r="D147" s="161" t="s">
        <v>744</v>
      </c>
      <c r="E147" s="70"/>
    </row>
    <row r="148" spans="1:5" x14ac:dyDescent="0.2">
      <c r="A148" s="199">
        <v>5260</v>
      </c>
      <c r="B148" s="198" t="s">
        <v>391</v>
      </c>
      <c r="C148" s="197">
        <v>0</v>
      </c>
      <c r="D148" s="191">
        <f>SUM(D149:D150)</f>
        <v>0</v>
      </c>
      <c r="E148" s="198"/>
    </row>
    <row r="149" spans="1:5" x14ac:dyDescent="0.2">
      <c r="A149" s="72">
        <v>5261</v>
      </c>
      <c r="B149" s="70" t="s">
        <v>392</v>
      </c>
      <c r="C149" s="73">
        <v>0</v>
      </c>
      <c r="D149" s="161" t="s">
        <v>744</v>
      </c>
      <c r="E149" s="70"/>
    </row>
    <row r="150" spans="1:5" x14ac:dyDescent="0.2">
      <c r="A150" s="72">
        <v>5262</v>
      </c>
      <c r="B150" s="70" t="s">
        <v>393</v>
      </c>
      <c r="C150" s="73">
        <v>0</v>
      </c>
      <c r="D150" s="161" t="s">
        <v>744</v>
      </c>
      <c r="E150" s="70"/>
    </row>
    <row r="151" spans="1:5" x14ac:dyDescent="0.2">
      <c r="A151" s="199">
        <v>5270</v>
      </c>
      <c r="B151" s="198" t="s">
        <v>394</v>
      </c>
      <c r="C151" s="197">
        <v>0</v>
      </c>
      <c r="D151" s="191">
        <f>SUM(D152)</f>
        <v>0</v>
      </c>
      <c r="E151" s="198"/>
    </row>
    <row r="152" spans="1:5" x14ac:dyDescent="0.2">
      <c r="A152" s="72">
        <v>5271</v>
      </c>
      <c r="B152" s="70" t="s">
        <v>395</v>
      </c>
      <c r="C152" s="73">
        <v>0</v>
      </c>
      <c r="D152" s="161" t="s">
        <v>744</v>
      </c>
      <c r="E152" s="70"/>
    </row>
    <row r="153" spans="1:5" x14ac:dyDescent="0.2">
      <c r="A153" s="199">
        <v>5280</v>
      </c>
      <c r="B153" s="198" t="s">
        <v>396</v>
      </c>
      <c r="C153" s="197">
        <v>0</v>
      </c>
      <c r="D153" s="191">
        <f>SUM(D154:D158)</f>
        <v>0</v>
      </c>
      <c r="E153" s="198"/>
    </row>
    <row r="154" spans="1:5" x14ac:dyDescent="0.2">
      <c r="A154" s="72">
        <v>5281</v>
      </c>
      <c r="B154" s="70" t="s">
        <v>397</v>
      </c>
      <c r="C154" s="73">
        <v>0</v>
      </c>
      <c r="D154" s="161" t="s">
        <v>744</v>
      </c>
      <c r="E154" s="70"/>
    </row>
    <row r="155" spans="1:5" x14ac:dyDescent="0.2">
      <c r="A155" s="72">
        <v>5282</v>
      </c>
      <c r="B155" s="70" t="s">
        <v>398</v>
      </c>
      <c r="C155" s="73">
        <v>0</v>
      </c>
      <c r="D155" s="161" t="s">
        <v>744</v>
      </c>
      <c r="E155" s="70"/>
    </row>
    <row r="156" spans="1:5" x14ac:dyDescent="0.2">
      <c r="A156" s="72">
        <v>5283</v>
      </c>
      <c r="B156" s="70" t="s">
        <v>399</v>
      </c>
      <c r="C156" s="73">
        <v>0</v>
      </c>
      <c r="D156" s="161" t="s">
        <v>744</v>
      </c>
      <c r="E156" s="70"/>
    </row>
    <row r="157" spans="1:5" x14ac:dyDescent="0.2">
      <c r="A157" s="72">
        <v>5284</v>
      </c>
      <c r="B157" s="70" t="s">
        <v>400</v>
      </c>
      <c r="C157" s="73">
        <v>0</v>
      </c>
      <c r="D157" s="161" t="s">
        <v>744</v>
      </c>
      <c r="E157" s="70"/>
    </row>
    <row r="158" spans="1:5" x14ac:dyDescent="0.2">
      <c r="A158" s="72">
        <v>5285</v>
      </c>
      <c r="B158" s="70" t="s">
        <v>401</v>
      </c>
      <c r="C158" s="73">
        <v>0</v>
      </c>
      <c r="D158" s="161" t="s">
        <v>744</v>
      </c>
      <c r="E158" s="70"/>
    </row>
    <row r="159" spans="1:5" x14ac:dyDescent="0.2">
      <c r="A159" s="199">
        <v>5290</v>
      </c>
      <c r="B159" s="198" t="s">
        <v>402</v>
      </c>
      <c r="C159" s="197">
        <v>0</v>
      </c>
      <c r="D159" s="191">
        <f>SUM(D160:D161)</f>
        <v>0</v>
      </c>
      <c r="E159" s="198"/>
    </row>
    <row r="160" spans="1:5" x14ac:dyDescent="0.2">
      <c r="A160" s="72">
        <v>5291</v>
      </c>
      <c r="B160" s="70" t="s">
        <v>403</v>
      </c>
      <c r="C160" s="73">
        <v>0</v>
      </c>
      <c r="D160" s="161" t="s">
        <v>744</v>
      </c>
      <c r="E160" s="70"/>
    </row>
    <row r="161" spans="1:5" x14ac:dyDescent="0.2">
      <c r="A161" s="72">
        <v>5292</v>
      </c>
      <c r="B161" s="70" t="s">
        <v>404</v>
      </c>
      <c r="C161" s="73">
        <v>0</v>
      </c>
      <c r="D161" s="161" t="s">
        <v>744</v>
      </c>
      <c r="E161" s="70"/>
    </row>
    <row r="162" spans="1:5" x14ac:dyDescent="0.2">
      <c r="A162" s="199">
        <v>5300</v>
      </c>
      <c r="B162" s="198" t="s">
        <v>405</v>
      </c>
      <c r="C162" s="197">
        <v>0</v>
      </c>
      <c r="D162" s="191">
        <f>SUM(D163:D171)</f>
        <v>0</v>
      </c>
      <c r="E162" s="198"/>
    </row>
    <row r="163" spans="1:5" x14ac:dyDescent="0.2">
      <c r="A163" s="72">
        <v>5310</v>
      </c>
      <c r="B163" s="70" t="s">
        <v>321</v>
      </c>
      <c r="C163" s="73">
        <v>0</v>
      </c>
      <c r="D163" s="161" t="s">
        <v>744</v>
      </c>
      <c r="E163" s="70"/>
    </row>
    <row r="164" spans="1:5" x14ac:dyDescent="0.2">
      <c r="A164" s="72">
        <v>5311</v>
      </c>
      <c r="B164" s="70" t="s">
        <v>406</v>
      </c>
      <c r="C164" s="73">
        <v>0</v>
      </c>
      <c r="D164" s="161" t="s">
        <v>744</v>
      </c>
      <c r="E164" s="70"/>
    </row>
    <row r="165" spans="1:5" x14ac:dyDescent="0.2">
      <c r="A165" s="72">
        <v>5312</v>
      </c>
      <c r="B165" s="70" t="s">
        <v>407</v>
      </c>
      <c r="C165" s="73">
        <v>0</v>
      </c>
      <c r="D165" s="161" t="s">
        <v>744</v>
      </c>
      <c r="E165" s="70"/>
    </row>
    <row r="166" spans="1:5" x14ac:dyDescent="0.2">
      <c r="A166" s="72">
        <v>5320</v>
      </c>
      <c r="B166" s="70" t="s">
        <v>322</v>
      </c>
      <c r="C166" s="73">
        <v>0</v>
      </c>
      <c r="D166" s="161" t="s">
        <v>744</v>
      </c>
      <c r="E166" s="70"/>
    </row>
    <row r="167" spans="1:5" x14ac:dyDescent="0.2">
      <c r="A167" s="72">
        <v>5321</v>
      </c>
      <c r="B167" s="70" t="s">
        <v>408</v>
      </c>
      <c r="C167" s="73">
        <v>0</v>
      </c>
      <c r="D167" s="161" t="s">
        <v>744</v>
      </c>
      <c r="E167" s="70"/>
    </row>
    <row r="168" spans="1:5" x14ac:dyDescent="0.2">
      <c r="A168" s="72">
        <v>5322</v>
      </c>
      <c r="B168" s="70" t="s">
        <v>409</v>
      </c>
      <c r="C168" s="73">
        <v>0</v>
      </c>
      <c r="D168" s="161" t="s">
        <v>744</v>
      </c>
      <c r="E168" s="70"/>
    </row>
    <row r="169" spans="1:5" x14ac:dyDescent="0.2">
      <c r="A169" s="72">
        <v>5330</v>
      </c>
      <c r="B169" s="70" t="s">
        <v>323</v>
      </c>
      <c r="C169" s="73">
        <v>0</v>
      </c>
      <c r="D169" s="161" t="s">
        <v>744</v>
      </c>
      <c r="E169" s="70"/>
    </row>
    <row r="170" spans="1:5" x14ac:dyDescent="0.2">
      <c r="A170" s="72">
        <v>5331</v>
      </c>
      <c r="B170" s="70" t="s">
        <v>410</v>
      </c>
      <c r="C170" s="73">
        <v>0</v>
      </c>
      <c r="D170" s="161" t="s">
        <v>744</v>
      </c>
      <c r="E170" s="70"/>
    </row>
    <row r="171" spans="1:5" x14ac:dyDescent="0.2">
      <c r="A171" s="72">
        <v>5332</v>
      </c>
      <c r="B171" s="70" t="s">
        <v>411</v>
      </c>
      <c r="C171" s="73">
        <v>0</v>
      </c>
      <c r="D171" s="161" t="s">
        <v>744</v>
      </c>
      <c r="E171" s="70"/>
    </row>
    <row r="172" spans="1:5" x14ac:dyDescent="0.2">
      <c r="A172" s="200">
        <v>5400</v>
      </c>
      <c r="B172" s="189" t="s">
        <v>412</v>
      </c>
      <c r="C172" s="190">
        <v>0</v>
      </c>
      <c r="D172" s="193">
        <f>+D173</f>
        <v>0</v>
      </c>
      <c r="E172" s="189"/>
    </row>
    <row r="173" spans="1:5" x14ac:dyDescent="0.2">
      <c r="A173" s="200">
        <v>5410</v>
      </c>
      <c r="B173" s="189" t="s">
        <v>413</v>
      </c>
      <c r="C173" s="190">
        <v>0</v>
      </c>
      <c r="D173" s="193">
        <f>SUM(D174:D175)</f>
        <v>0</v>
      </c>
      <c r="E173" s="189"/>
    </row>
    <row r="174" spans="1:5" x14ac:dyDescent="0.2">
      <c r="A174" s="72">
        <v>5411</v>
      </c>
      <c r="B174" s="70" t="s">
        <v>414</v>
      </c>
      <c r="C174" s="73">
        <v>0</v>
      </c>
      <c r="D174" s="161" t="s">
        <v>744</v>
      </c>
      <c r="E174" s="70"/>
    </row>
    <row r="175" spans="1:5" x14ac:dyDescent="0.2">
      <c r="A175" s="72">
        <v>5412</v>
      </c>
      <c r="B175" s="70" t="s">
        <v>415</v>
      </c>
      <c r="C175" s="73">
        <v>0</v>
      </c>
      <c r="D175" s="161" t="s">
        <v>744</v>
      </c>
      <c r="E175" s="70"/>
    </row>
    <row r="176" spans="1:5" x14ac:dyDescent="0.2">
      <c r="A176" s="200">
        <v>5420</v>
      </c>
      <c r="B176" s="189" t="s">
        <v>416</v>
      </c>
      <c r="C176" s="190">
        <v>0</v>
      </c>
      <c r="D176" s="193">
        <f>SUM(D177:D178)</f>
        <v>0</v>
      </c>
      <c r="E176" s="189"/>
    </row>
    <row r="177" spans="1:5" x14ac:dyDescent="0.2">
      <c r="A177" s="72">
        <v>5421</v>
      </c>
      <c r="B177" s="70" t="s">
        <v>417</v>
      </c>
      <c r="C177" s="73">
        <v>0</v>
      </c>
      <c r="D177" s="161" t="s">
        <v>744</v>
      </c>
      <c r="E177" s="70"/>
    </row>
    <row r="178" spans="1:5" x14ac:dyDescent="0.2">
      <c r="A178" s="72">
        <v>5422</v>
      </c>
      <c r="B178" s="70" t="s">
        <v>418</v>
      </c>
      <c r="C178" s="73">
        <v>0</v>
      </c>
      <c r="D178" s="161" t="s">
        <v>744</v>
      </c>
      <c r="E178" s="70"/>
    </row>
    <row r="179" spans="1:5" x14ac:dyDescent="0.2">
      <c r="A179" s="200">
        <v>5430</v>
      </c>
      <c r="B179" s="189" t="s">
        <v>419</v>
      </c>
      <c r="C179" s="190">
        <v>0</v>
      </c>
      <c r="D179" s="193">
        <f>SUM(D180:D181)</f>
        <v>0</v>
      </c>
      <c r="E179" s="189"/>
    </row>
    <row r="180" spans="1:5" x14ac:dyDescent="0.2">
      <c r="A180" s="72">
        <v>5431</v>
      </c>
      <c r="B180" s="70" t="s">
        <v>420</v>
      </c>
      <c r="C180" s="73">
        <v>0</v>
      </c>
      <c r="D180" s="161" t="s">
        <v>744</v>
      </c>
      <c r="E180" s="70"/>
    </row>
    <row r="181" spans="1:5" x14ac:dyDescent="0.2">
      <c r="A181" s="72">
        <v>5432</v>
      </c>
      <c r="B181" s="70" t="s">
        <v>421</v>
      </c>
      <c r="C181" s="73">
        <v>0</v>
      </c>
      <c r="D181" s="161" t="s">
        <v>744</v>
      </c>
      <c r="E181" s="70"/>
    </row>
    <row r="182" spans="1:5" x14ac:dyDescent="0.2">
      <c r="A182" s="200">
        <v>5440</v>
      </c>
      <c r="B182" s="189" t="s">
        <v>422</v>
      </c>
      <c r="C182" s="190">
        <v>0</v>
      </c>
      <c r="D182" s="193" t="str">
        <f>+D183</f>
        <v/>
      </c>
      <c r="E182" s="189"/>
    </row>
    <row r="183" spans="1:5" x14ac:dyDescent="0.2">
      <c r="A183" s="72">
        <v>5441</v>
      </c>
      <c r="B183" s="70" t="s">
        <v>422</v>
      </c>
      <c r="C183" s="73">
        <v>0</v>
      </c>
      <c r="D183" s="161" t="s">
        <v>744</v>
      </c>
      <c r="E183" s="70"/>
    </row>
    <row r="184" spans="1:5" x14ac:dyDescent="0.2">
      <c r="A184" s="200">
        <v>5450</v>
      </c>
      <c r="B184" s="189" t="s">
        <v>423</v>
      </c>
      <c r="C184" s="190">
        <v>0</v>
      </c>
      <c r="D184" s="193">
        <f>SUM(D185:D186)</f>
        <v>0</v>
      </c>
      <c r="E184" s="189"/>
    </row>
    <row r="185" spans="1:5" x14ac:dyDescent="0.2">
      <c r="A185" s="72">
        <v>5451</v>
      </c>
      <c r="B185" s="70" t="s">
        <v>424</v>
      </c>
      <c r="C185" s="73">
        <v>0</v>
      </c>
      <c r="D185" s="161" t="s">
        <v>744</v>
      </c>
      <c r="E185" s="70"/>
    </row>
    <row r="186" spans="1:5" x14ac:dyDescent="0.2">
      <c r="A186" s="72">
        <v>5452</v>
      </c>
      <c r="B186" s="70" t="s">
        <v>425</v>
      </c>
      <c r="C186" s="73">
        <v>0</v>
      </c>
      <c r="D186" s="161" t="s">
        <v>744</v>
      </c>
      <c r="E186" s="70"/>
    </row>
    <row r="187" spans="1:5" x14ac:dyDescent="0.2">
      <c r="A187" s="200">
        <v>5500</v>
      </c>
      <c r="B187" s="189" t="s">
        <v>426</v>
      </c>
      <c r="C187" s="190">
        <f>+C188</f>
        <v>3842788.8</v>
      </c>
      <c r="D187" s="193">
        <f>+D188</f>
        <v>3.778703221071307E-2</v>
      </c>
      <c r="E187" s="189"/>
    </row>
    <row r="188" spans="1:5" x14ac:dyDescent="0.2">
      <c r="A188" s="200">
        <v>5510</v>
      </c>
      <c r="B188" s="189" t="s">
        <v>427</v>
      </c>
      <c r="C188" s="190">
        <f>SUM(C189:C196)</f>
        <v>3842788.8</v>
      </c>
      <c r="D188" s="193">
        <f>SUM(D189:D196)</f>
        <v>3.778703221071307E-2</v>
      </c>
      <c r="E188" s="189"/>
    </row>
    <row r="189" spans="1:5" x14ac:dyDescent="0.2">
      <c r="A189" s="72">
        <v>5511</v>
      </c>
      <c r="B189" s="70" t="s">
        <v>428</v>
      </c>
      <c r="C189" s="73">
        <v>0</v>
      </c>
      <c r="D189" s="161" t="s">
        <v>744</v>
      </c>
      <c r="E189" s="70"/>
    </row>
    <row r="190" spans="1:5" x14ac:dyDescent="0.2">
      <c r="A190" s="72">
        <v>5512</v>
      </c>
      <c r="B190" s="70" t="s">
        <v>429</v>
      </c>
      <c r="C190" s="73">
        <v>0</v>
      </c>
      <c r="D190" s="161" t="s">
        <v>744</v>
      </c>
      <c r="E190" s="70"/>
    </row>
    <row r="191" spans="1:5" x14ac:dyDescent="0.2">
      <c r="A191" s="72">
        <v>5513</v>
      </c>
      <c r="B191" s="70" t="s">
        <v>430</v>
      </c>
      <c r="C191" s="73">
        <v>0</v>
      </c>
      <c r="D191" s="161" t="s">
        <v>744</v>
      </c>
      <c r="E191" s="70"/>
    </row>
    <row r="192" spans="1:5" x14ac:dyDescent="0.2">
      <c r="A192" s="72">
        <v>5514</v>
      </c>
      <c r="B192" s="70" t="s">
        <v>431</v>
      </c>
      <c r="C192" s="73">
        <v>0</v>
      </c>
      <c r="D192" s="161" t="s">
        <v>744</v>
      </c>
      <c r="E192" s="70"/>
    </row>
    <row r="193" spans="1:5" ht="22.5" x14ac:dyDescent="0.2">
      <c r="A193" s="72">
        <v>5515</v>
      </c>
      <c r="B193" s="70" t="s">
        <v>432</v>
      </c>
      <c r="C193" s="46">
        <v>3842788.8</v>
      </c>
      <c r="D193" s="161">
        <f>+C193/101695967.51</f>
        <v>3.778703221071307E-2</v>
      </c>
      <c r="E193" s="71" t="s">
        <v>741</v>
      </c>
    </row>
    <row r="194" spans="1:5" x14ac:dyDescent="0.2">
      <c r="A194" s="72">
        <v>5516</v>
      </c>
      <c r="B194" s="70" t="s">
        <v>433</v>
      </c>
      <c r="C194" s="73">
        <v>0</v>
      </c>
      <c r="D194" s="161" t="s">
        <v>744</v>
      </c>
      <c r="E194" s="70"/>
    </row>
    <row r="195" spans="1:5" x14ac:dyDescent="0.2">
      <c r="A195" s="72">
        <v>5517</v>
      </c>
      <c r="B195" s="70" t="s">
        <v>434</v>
      </c>
      <c r="C195" s="73">
        <v>0</v>
      </c>
      <c r="D195" s="161" t="s">
        <v>744</v>
      </c>
      <c r="E195" s="70"/>
    </row>
    <row r="196" spans="1:5" x14ac:dyDescent="0.2">
      <c r="A196" s="72">
        <v>5518</v>
      </c>
      <c r="B196" s="70" t="s">
        <v>81</v>
      </c>
      <c r="C196" s="73">
        <v>0</v>
      </c>
      <c r="D196" s="161" t="s">
        <v>744</v>
      </c>
      <c r="E196" s="70"/>
    </row>
    <row r="197" spans="1:5" x14ac:dyDescent="0.2">
      <c r="A197" s="200">
        <v>5520</v>
      </c>
      <c r="B197" s="189" t="s">
        <v>80</v>
      </c>
      <c r="C197" s="190">
        <v>0</v>
      </c>
      <c r="D197" s="193">
        <f>SUM(D198:D199)</f>
        <v>0</v>
      </c>
      <c r="E197" s="189"/>
    </row>
    <row r="198" spans="1:5" x14ac:dyDescent="0.2">
      <c r="A198" s="72">
        <v>5521</v>
      </c>
      <c r="B198" s="70" t="s">
        <v>435</v>
      </c>
      <c r="C198" s="73">
        <v>0</v>
      </c>
      <c r="D198" s="161" t="s">
        <v>744</v>
      </c>
      <c r="E198" s="70"/>
    </row>
    <row r="199" spans="1:5" x14ac:dyDescent="0.2">
      <c r="A199" s="72">
        <v>5522</v>
      </c>
      <c r="B199" s="70" t="s">
        <v>436</v>
      </c>
      <c r="C199" s="73">
        <v>0</v>
      </c>
      <c r="D199" s="161" t="s">
        <v>744</v>
      </c>
      <c r="E199" s="70"/>
    </row>
    <row r="200" spans="1:5" x14ac:dyDescent="0.2">
      <c r="A200" s="200">
        <v>5530</v>
      </c>
      <c r="B200" s="189" t="s">
        <v>437</v>
      </c>
      <c r="C200" s="190">
        <v>0</v>
      </c>
      <c r="D200" s="193">
        <f>SUM(D201:D205)</f>
        <v>0</v>
      </c>
      <c r="E200" s="189"/>
    </row>
    <row r="201" spans="1:5" x14ac:dyDescent="0.2">
      <c r="A201" s="72">
        <v>5531</v>
      </c>
      <c r="B201" s="70" t="s">
        <v>438</v>
      </c>
      <c r="C201" s="73">
        <v>0</v>
      </c>
      <c r="D201" s="161"/>
      <c r="E201" s="70"/>
    </row>
    <row r="202" spans="1:5" x14ac:dyDescent="0.2">
      <c r="A202" s="72">
        <v>5532</v>
      </c>
      <c r="B202" s="70" t="s">
        <v>439</v>
      </c>
      <c r="C202" s="73">
        <v>0</v>
      </c>
      <c r="D202" s="161" t="s">
        <v>744</v>
      </c>
      <c r="E202" s="70"/>
    </row>
    <row r="203" spans="1:5" x14ac:dyDescent="0.2">
      <c r="A203" s="72">
        <v>5533</v>
      </c>
      <c r="B203" s="70" t="s">
        <v>440</v>
      </c>
      <c r="C203" s="73">
        <v>0</v>
      </c>
      <c r="D203" s="161" t="s">
        <v>744</v>
      </c>
      <c r="E203" s="70"/>
    </row>
    <row r="204" spans="1:5" x14ac:dyDescent="0.2">
      <c r="A204" s="72">
        <v>5534</v>
      </c>
      <c r="B204" s="70" t="s">
        <v>441</v>
      </c>
      <c r="C204" s="73">
        <v>0</v>
      </c>
      <c r="D204" s="161" t="s">
        <v>744</v>
      </c>
      <c r="E204" s="70"/>
    </row>
    <row r="205" spans="1:5" x14ac:dyDescent="0.2">
      <c r="A205" s="72">
        <v>5535</v>
      </c>
      <c r="B205" s="70" t="s">
        <v>442</v>
      </c>
      <c r="C205" s="73">
        <v>0</v>
      </c>
      <c r="D205" s="161" t="s">
        <v>744</v>
      </c>
      <c r="E205" s="70"/>
    </row>
    <row r="206" spans="1:5" x14ac:dyDescent="0.2">
      <c r="A206" s="200">
        <v>5540</v>
      </c>
      <c r="B206" s="189" t="s">
        <v>443</v>
      </c>
      <c r="C206" s="190">
        <v>0</v>
      </c>
      <c r="D206" s="193" t="str">
        <f>+D207</f>
        <v/>
      </c>
      <c r="E206" s="189"/>
    </row>
    <row r="207" spans="1:5" x14ac:dyDescent="0.2">
      <c r="A207" s="72">
        <v>5541</v>
      </c>
      <c r="B207" s="70" t="s">
        <v>443</v>
      </c>
      <c r="C207" s="73">
        <v>0</v>
      </c>
      <c r="D207" s="161" t="s">
        <v>744</v>
      </c>
      <c r="E207" s="70"/>
    </row>
    <row r="208" spans="1:5" x14ac:dyDescent="0.2">
      <c r="A208" s="200">
        <v>5550</v>
      </c>
      <c r="B208" s="189" t="s">
        <v>444</v>
      </c>
      <c r="C208" s="190">
        <v>0</v>
      </c>
      <c r="D208" s="193" t="str">
        <f>+D209</f>
        <v/>
      </c>
      <c r="E208" s="189"/>
    </row>
    <row r="209" spans="1:5" x14ac:dyDescent="0.2">
      <c r="A209" s="72">
        <v>5551</v>
      </c>
      <c r="B209" s="70" t="s">
        <v>444</v>
      </c>
      <c r="C209" s="73">
        <v>0</v>
      </c>
      <c r="D209" s="161" t="s">
        <v>744</v>
      </c>
      <c r="E209" s="70"/>
    </row>
    <row r="210" spans="1:5" x14ac:dyDescent="0.2">
      <c r="A210" s="200">
        <v>5590</v>
      </c>
      <c r="B210" s="189" t="s">
        <v>445</v>
      </c>
      <c r="C210" s="190">
        <v>0</v>
      </c>
      <c r="D210" s="193">
        <f>SUM(D211:D219)</f>
        <v>0</v>
      </c>
      <c r="E210" s="189"/>
    </row>
    <row r="211" spans="1:5" x14ac:dyDescent="0.2">
      <c r="A211" s="72">
        <v>5591</v>
      </c>
      <c r="B211" s="70" t="s">
        <v>446</v>
      </c>
      <c r="C211" s="73">
        <v>0</v>
      </c>
      <c r="D211" s="161" t="s">
        <v>744</v>
      </c>
      <c r="E211" s="70"/>
    </row>
    <row r="212" spans="1:5" x14ac:dyDescent="0.2">
      <c r="A212" s="72">
        <v>5592</v>
      </c>
      <c r="B212" s="70" t="s">
        <v>447</v>
      </c>
      <c r="C212" s="73">
        <v>0</v>
      </c>
      <c r="D212" s="161" t="s">
        <v>744</v>
      </c>
      <c r="E212" s="70"/>
    </row>
    <row r="213" spans="1:5" x14ac:dyDescent="0.2">
      <c r="A213" s="72">
        <v>5593</v>
      </c>
      <c r="B213" s="70" t="s">
        <v>448</v>
      </c>
      <c r="C213" s="73">
        <v>0</v>
      </c>
      <c r="D213" s="161" t="s">
        <v>744</v>
      </c>
      <c r="E213" s="70"/>
    </row>
    <row r="214" spans="1:5" x14ac:dyDescent="0.2">
      <c r="A214" s="72">
        <v>5594</v>
      </c>
      <c r="B214" s="70" t="s">
        <v>511</v>
      </c>
      <c r="C214" s="73">
        <v>0</v>
      </c>
      <c r="D214" s="161" t="s">
        <v>744</v>
      </c>
      <c r="E214" s="70"/>
    </row>
    <row r="215" spans="1:5" x14ac:dyDescent="0.2">
      <c r="A215" s="72">
        <v>5595</v>
      </c>
      <c r="B215" s="70" t="s">
        <v>449</v>
      </c>
      <c r="C215" s="73">
        <v>0</v>
      </c>
      <c r="D215" s="161" t="s">
        <v>744</v>
      </c>
      <c r="E215" s="70"/>
    </row>
    <row r="216" spans="1:5" x14ac:dyDescent="0.2">
      <c r="A216" s="72">
        <v>5596</v>
      </c>
      <c r="B216" s="70" t="s">
        <v>343</v>
      </c>
      <c r="C216" s="73">
        <v>0</v>
      </c>
      <c r="D216" s="161" t="s">
        <v>744</v>
      </c>
      <c r="E216" s="70"/>
    </row>
    <row r="217" spans="1:5" x14ac:dyDescent="0.2">
      <c r="A217" s="72">
        <v>5597</v>
      </c>
      <c r="B217" s="70" t="s">
        <v>450</v>
      </c>
      <c r="C217" s="73">
        <v>0</v>
      </c>
      <c r="D217" s="161" t="s">
        <v>744</v>
      </c>
      <c r="E217" s="70"/>
    </row>
    <row r="218" spans="1:5" x14ac:dyDescent="0.2">
      <c r="A218" s="72">
        <v>5598</v>
      </c>
      <c r="B218" s="70" t="s">
        <v>512</v>
      </c>
      <c r="C218" s="73">
        <v>0</v>
      </c>
      <c r="D218" s="161" t="s">
        <v>744</v>
      </c>
      <c r="E218" s="70"/>
    </row>
    <row r="219" spans="1:5" x14ac:dyDescent="0.2">
      <c r="A219" s="72">
        <v>5599</v>
      </c>
      <c r="B219" s="70" t="s">
        <v>451</v>
      </c>
      <c r="C219" s="73">
        <v>0</v>
      </c>
      <c r="D219" s="161" t="s">
        <v>744</v>
      </c>
      <c r="E219" s="70"/>
    </row>
    <row r="220" spans="1:5" x14ac:dyDescent="0.2">
      <c r="A220" s="200">
        <v>5600</v>
      </c>
      <c r="B220" s="189" t="s">
        <v>79</v>
      </c>
      <c r="C220" s="190">
        <v>0</v>
      </c>
      <c r="D220" s="193">
        <f>+D221</f>
        <v>0</v>
      </c>
      <c r="E220" s="189"/>
    </row>
    <row r="221" spans="1:5" x14ac:dyDescent="0.2">
      <c r="A221" s="200">
        <v>5610</v>
      </c>
      <c r="B221" s="189" t="s">
        <v>452</v>
      </c>
      <c r="C221" s="190">
        <v>0</v>
      </c>
      <c r="D221" s="193">
        <f>+D222</f>
        <v>0</v>
      </c>
      <c r="E221" s="189"/>
    </row>
    <row r="222" spans="1:5" x14ac:dyDescent="0.2">
      <c r="A222" s="72">
        <v>5611</v>
      </c>
      <c r="B222" s="70" t="s">
        <v>453</v>
      </c>
      <c r="C222" s="73">
        <v>0</v>
      </c>
      <c r="D222" s="161">
        <v>0</v>
      </c>
      <c r="E222" s="70"/>
    </row>
    <row r="224" spans="1:5" ht="12.75" x14ac:dyDescent="0.2">
      <c r="B224" s="215" t="s">
        <v>649</v>
      </c>
      <c r="C224" s="215"/>
    </row>
    <row r="225" spans="2:3" x14ac:dyDescent="0.2">
      <c r="B225" s="167"/>
      <c r="C225" s="167"/>
    </row>
    <row r="226" spans="2:3" x14ac:dyDescent="0.2">
      <c r="B226" s="167"/>
      <c r="C226" s="167"/>
    </row>
    <row r="227" spans="2:3" x14ac:dyDescent="0.2">
      <c r="B227" s="167" t="s">
        <v>781</v>
      </c>
    </row>
    <row r="228" spans="2:3" ht="22.5" x14ac:dyDescent="0.2">
      <c r="B228" s="168" t="s">
        <v>782</v>
      </c>
    </row>
    <row r="229" spans="2:3" x14ac:dyDescent="0.2">
      <c r="B229" s="167"/>
    </row>
    <row r="230" spans="2:3" x14ac:dyDescent="0.2">
      <c r="B230" s="167" t="s">
        <v>781</v>
      </c>
    </row>
    <row r="231" spans="2:3" ht="22.5" x14ac:dyDescent="0.2">
      <c r="B231" s="168" t="s">
        <v>783</v>
      </c>
    </row>
    <row r="232" spans="2:3" x14ac:dyDescent="0.2">
      <c r="B232" s="167"/>
    </row>
    <row r="233" spans="2:3" x14ac:dyDescent="0.2">
      <c r="B233" s="167"/>
    </row>
    <row r="234" spans="2:3" x14ac:dyDescent="0.2">
      <c r="B234" s="167" t="s">
        <v>781</v>
      </c>
    </row>
    <row r="235" spans="2:3" ht="15" x14ac:dyDescent="0.25">
      <c r="B235" t="s">
        <v>784</v>
      </c>
    </row>
    <row r="236" spans="2:3" ht="15" x14ac:dyDescent="0.25">
      <c r="B236" t="s">
        <v>785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B227:B228 B230:B231 B234:B235" name="Rango1_1_1_2_1_5_1"/>
  </protectedRanges>
  <mergeCells count="4">
    <mergeCell ref="A1:C1"/>
    <mergeCell ref="A2:C2"/>
    <mergeCell ref="A3:C3"/>
    <mergeCell ref="B224:C224"/>
  </mergeCells>
  <pageMargins left="0.7" right="0.7" top="0.75" bottom="0.75" header="0.3" footer="0.3"/>
  <pageSetup scale="6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9" tint="-0.249977111117893"/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6" t="s">
        <v>569</v>
      </c>
      <c r="B4" s="29" t="s">
        <v>78</v>
      </c>
    </row>
    <row r="5" spans="1:2" ht="15" customHeight="1" x14ac:dyDescent="0.2">
      <c r="A5" s="117"/>
      <c r="B5" s="29" t="s">
        <v>51</v>
      </c>
    </row>
    <row r="6" spans="1:2" ht="15" customHeight="1" x14ac:dyDescent="0.2">
      <c r="A6" s="117"/>
      <c r="B6" s="29" t="s">
        <v>645</v>
      </c>
    </row>
    <row r="7" spans="1:2" ht="15" customHeight="1" x14ac:dyDescent="0.2">
      <c r="A7" s="117"/>
      <c r="B7" s="29" t="s">
        <v>63</v>
      </c>
    </row>
    <row r="8" spans="1:2" ht="15" customHeight="1" x14ac:dyDescent="0.2">
      <c r="A8" s="117"/>
    </row>
    <row r="9" spans="1:2" ht="15" customHeight="1" x14ac:dyDescent="0.2">
      <c r="A9" s="116" t="s">
        <v>570</v>
      </c>
      <c r="B9" s="27" t="s">
        <v>646</v>
      </c>
    </row>
    <row r="10" spans="1:2" ht="15" customHeight="1" x14ac:dyDescent="0.2">
      <c r="A10" s="117"/>
      <c r="B10" s="35" t="s">
        <v>63</v>
      </c>
    </row>
    <row r="11" spans="1:2" ht="15" customHeight="1" x14ac:dyDescent="0.2">
      <c r="A11" s="117"/>
    </row>
    <row r="12" spans="1:2" ht="15" customHeight="1" x14ac:dyDescent="0.2">
      <c r="A12" s="116" t="s">
        <v>571</v>
      </c>
      <c r="B12" s="27" t="s">
        <v>646</v>
      </c>
    </row>
    <row r="13" spans="1:2" ht="22.5" x14ac:dyDescent="0.2">
      <c r="A13" s="117"/>
      <c r="B13" s="27" t="s">
        <v>70</v>
      </c>
    </row>
    <row r="14" spans="1:2" ht="15" customHeight="1" x14ac:dyDescent="0.2">
      <c r="A14" s="117"/>
      <c r="B14" s="35" t="s">
        <v>63</v>
      </c>
    </row>
    <row r="15" spans="1:2" ht="15" customHeight="1" x14ac:dyDescent="0.2">
      <c r="A15" s="117"/>
    </row>
    <row r="16" spans="1:2" ht="15" customHeight="1" x14ac:dyDescent="0.2">
      <c r="A16" s="117"/>
    </row>
    <row r="17" spans="1:2" ht="15" customHeight="1" x14ac:dyDescent="0.2">
      <c r="A17" s="116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9" tint="-0.249977111117893"/>
  </sheetPr>
  <dimension ref="A1:E46"/>
  <sheetViews>
    <sheetView topLeftCell="A11" workbookViewId="0">
      <selection activeCell="D25" sqref="D25"/>
    </sheetView>
  </sheetViews>
  <sheetFormatPr baseColWidth="10" defaultColWidth="9.140625" defaultRowHeight="11.25" x14ac:dyDescent="0.2"/>
  <cols>
    <col min="1" max="1" width="18.85546875" style="51" customWidth="1"/>
    <col min="2" max="2" width="48.140625" style="51" customWidth="1"/>
    <col min="3" max="3" width="22.85546875" style="51" customWidth="1"/>
    <col min="4" max="4" width="24.140625" style="51" customWidth="1"/>
    <col min="5" max="5" width="16.7109375" style="51" customWidth="1"/>
    <col min="6" max="16384" width="9.140625" style="51"/>
  </cols>
  <sheetData>
    <row r="1" spans="1:5" ht="18.95" customHeight="1" x14ac:dyDescent="0.2">
      <c r="A1" s="218" t="str">
        <f>ESF!A1</f>
        <v>PATRONATO DE BOMBEROS DE LEON GTO</v>
      </c>
      <c r="B1" s="218"/>
      <c r="C1" s="218"/>
      <c r="D1" s="49" t="s">
        <v>179</v>
      </c>
      <c r="E1" s="50">
        <f>'Notas a los Edos Financieros'!D1</f>
        <v>2021</v>
      </c>
    </row>
    <row r="2" spans="1:5" ht="18.95" customHeight="1" x14ac:dyDescent="0.2">
      <c r="A2" s="218" t="s">
        <v>454</v>
      </c>
      <c r="B2" s="218"/>
      <c r="C2" s="218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218" t="str">
        <f>ESF!A3</f>
        <v>Correspondiente del 01 de enero al 31 de Diciembre de 2021</v>
      </c>
      <c r="B3" s="218"/>
      <c r="C3" s="218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203">
        <v>3110</v>
      </c>
      <c r="B8" s="204" t="s">
        <v>322</v>
      </c>
      <c r="C8" s="205">
        <v>19972929.789999999</v>
      </c>
      <c r="D8" s="204"/>
      <c r="E8" s="204" t="s">
        <v>745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203">
        <v>3210</v>
      </c>
      <c r="B14" s="204" t="s">
        <v>458</v>
      </c>
      <c r="C14" s="205">
        <v>-8781648.5200000107</v>
      </c>
      <c r="D14" s="204"/>
      <c r="E14" s="204"/>
    </row>
    <row r="15" spans="1:5" x14ac:dyDescent="0.2">
      <c r="A15" s="203">
        <v>3220</v>
      </c>
      <c r="B15" s="204" t="s">
        <v>459</v>
      </c>
      <c r="C15" s="205">
        <f>SUM(C16:C20)</f>
        <v>15858990.389999997</v>
      </c>
      <c r="D15" s="204"/>
      <c r="E15" s="204"/>
    </row>
    <row r="16" spans="1:5" x14ac:dyDescent="0.2">
      <c r="A16" s="55" t="s">
        <v>746</v>
      </c>
      <c r="B16" s="51" t="s">
        <v>747</v>
      </c>
      <c r="C16" s="56">
        <v>17997337.559999999</v>
      </c>
      <c r="D16" s="51" t="s">
        <v>748</v>
      </c>
    </row>
    <row r="17" spans="1:4" x14ac:dyDescent="0.2">
      <c r="A17" s="55" t="s">
        <v>749</v>
      </c>
      <c r="B17" s="51" t="s">
        <v>750</v>
      </c>
      <c r="C17" s="56">
        <v>5002487.0999999996</v>
      </c>
      <c r="D17" s="51" t="s">
        <v>748</v>
      </c>
    </row>
    <row r="18" spans="1:4" x14ac:dyDescent="0.2">
      <c r="A18" s="55" t="s">
        <v>751</v>
      </c>
      <c r="B18" s="51" t="s">
        <v>752</v>
      </c>
      <c r="C18" s="56">
        <v>77433.119999999995</v>
      </c>
      <c r="D18" s="51" t="s">
        <v>748</v>
      </c>
    </row>
    <row r="19" spans="1:4" x14ac:dyDescent="0.2">
      <c r="A19" s="55" t="s">
        <v>753</v>
      </c>
      <c r="B19" s="51" t="s">
        <v>754</v>
      </c>
      <c r="C19" s="56">
        <v>2288.6999999999998</v>
      </c>
      <c r="D19" s="51" t="s">
        <v>748</v>
      </c>
    </row>
    <row r="20" spans="1:4" x14ac:dyDescent="0.2">
      <c r="A20" s="55" t="s">
        <v>755</v>
      </c>
      <c r="B20" s="51" t="s">
        <v>756</v>
      </c>
      <c r="C20" s="56">
        <v>-7220556.0899999999</v>
      </c>
      <c r="D20" s="51" t="s">
        <v>748</v>
      </c>
    </row>
    <row r="21" spans="1:4" x14ac:dyDescent="0.2">
      <c r="A21" s="55">
        <v>3230</v>
      </c>
      <c r="B21" s="51" t="s">
        <v>460</v>
      </c>
      <c r="C21" s="56">
        <v>0</v>
      </c>
    </row>
    <row r="22" spans="1:4" x14ac:dyDescent="0.2">
      <c r="A22" s="55">
        <v>3231</v>
      </c>
      <c r="B22" s="51" t="s">
        <v>461</v>
      </c>
      <c r="C22" s="56">
        <v>0</v>
      </c>
    </row>
    <row r="23" spans="1:4" x14ac:dyDescent="0.2">
      <c r="A23" s="55">
        <v>3232</v>
      </c>
      <c r="B23" s="51" t="s">
        <v>462</v>
      </c>
      <c r="C23" s="56">
        <v>0</v>
      </c>
    </row>
    <row r="24" spans="1:4" x14ac:dyDescent="0.2">
      <c r="A24" s="55">
        <v>3233</v>
      </c>
      <c r="B24" s="51" t="s">
        <v>463</v>
      </c>
      <c r="C24" s="56">
        <v>0</v>
      </c>
    </row>
    <row r="25" spans="1:4" x14ac:dyDescent="0.2">
      <c r="A25" s="55">
        <v>3239</v>
      </c>
      <c r="B25" s="51" t="s">
        <v>464</v>
      </c>
      <c r="C25" s="56">
        <v>0</v>
      </c>
    </row>
    <row r="26" spans="1:4" x14ac:dyDescent="0.2">
      <c r="A26" s="55">
        <v>3240</v>
      </c>
      <c r="B26" s="51" t="s">
        <v>465</v>
      </c>
      <c r="C26" s="56">
        <v>0</v>
      </c>
    </row>
    <row r="27" spans="1:4" x14ac:dyDescent="0.2">
      <c r="A27" s="55">
        <v>3241</v>
      </c>
      <c r="B27" s="51" t="s">
        <v>466</v>
      </c>
      <c r="C27" s="56">
        <v>0</v>
      </c>
    </row>
    <row r="28" spans="1:4" x14ac:dyDescent="0.2">
      <c r="A28" s="55">
        <v>3242</v>
      </c>
      <c r="B28" s="51" t="s">
        <v>467</v>
      </c>
      <c r="C28" s="56">
        <v>0</v>
      </c>
    </row>
    <row r="29" spans="1:4" x14ac:dyDescent="0.2">
      <c r="A29" s="55">
        <v>3243</v>
      </c>
      <c r="B29" s="51" t="s">
        <v>468</v>
      </c>
      <c r="C29" s="56">
        <v>0</v>
      </c>
    </row>
    <row r="30" spans="1:4" x14ac:dyDescent="0.2">
      <c r="A30" s="55">
        <v>3250</v>
      </c>
      <c r="B30" s="51" t="s">
        <v>469</v>
      </c>
      <c r="C30" s="56">
        <v>0</v>
      </c>
    </row>
    <row r="31" spans="1:4" x14ac:dyDescent="0.2">
      <c r="A31" s="55">
        <v>3251</v>
      </c>
      <c r="B31" s="51" t="s">
        <v>470</v>
      </c>
      <c r="C31" s="56">
        <v>0</v>
      </c>
    </row>
    <row r="32" spans="1:4" x14ac:dyDescent="0.2">
      <c r="A32" s="55">
        <v>3252</v>
      </c>
      <c r="B32" s="51" t="s">
        <v>471</v>
      </c>
      <c r="C32" s="56">
        <v>0</v>
      </c>
    </row>
    <row r="34" spans="2:3" ht="12.75" x14ac:dyDescent="0.2">
      <c r="B34" s="215" t="s">
        <v>649</v>
      </c>
      <c r="C34" s="215"/>
    </row>
    <row r="35" spans="2:3" x14ac:dyDescent="0.2">
      <c r="B35" s="167"/>
      <c r="C35" s="167"/>
    </row>
    <row r="36" spans="2:3" x14ac:dyDescent="0.2">
      <c r="B36" s="167"/>
      <c r="C36" s="167"/>
    </row>
    <row r="37" spans="2:3" x14ac:dyDescent="0.2">
      <c r="B37" s="167" t="s">
        <v>781</v>
      </c>
      <c r="C37" s="42"/>
    </row>
    <row r="38" spans="2:3" ht="22.5" x14ac:dyDescent="0.2">
      <c r="B38" s="168" t="s">
        <v>782</v>
      </c>
      <c r="C38" s="42"/>
    </row>
    <row r="39" spans="2:3" x14ac:dyDescent="0.2">
      <c r="B39" s="167"/>
      <c r="C39" s="42"/>
    </row>
    <row r="40" spans="2:3" x14ac:dyDescent="0.2">
      <c r="B40" s="167" t="s">
        <v>781</v>
      </c>
      <c r="C40" s="42"/>
    </row>
    <row r="41" spans="2:3" ht="22.5" x14ac:dyDescent="0.2">
      <c r="B41" s="168" t="s">
        <v>783</v>
      </c>
      <c r="C41" s="42"/>
    </row>
    <row r="42" spans="2:3" x14ac:dyDescent="0.2">
      <c r="B42" s="167"/>
      <c r="C42" s="42"/>
    </row>
    <row r="43" spans="2:3" x14ac:dyDescent="0.2">
      <c r="B43" s="167"/>
      <c r="C43" s="42"/>
    </row>
    <row r="44" spans="2:3" x14ac:dyDescent="0.2">
      <c r="B44" s="167" t="s">
        <v>781</v>
      </c>
      <c r="C44" s="42"/>
    </row>
    <row r="45" spans="2:3" ht="15" x14ac:dyDescent="0.25">
      <c r="B45" t="s">
        <v>784</v>
      </c>
      <c r="C45" s="42"/>
    </row>
    <row r="46" spans="2:3" ht="15" x14ac:dyDescent="0.25">
      <c r="B46" t="s">
        <v>785</v>
      </c>
      <c r="C46" s="42"/>
    </row>
  </sheetData>
  <sheetProtection formatCells="0" formatColumns="0" formatRows="0" insertColumns="0" insertRows="0" insertHyperlinks="0" deleteColumns="0" deleteRows="0" sort="0" autoFilter="0" pivotTables="0"/>
  <protectedRanges>
    <protectedRange sqref="B37:B38 B40:B41 B44:B45" name="Rango1_1_1_2_1_5_1"/>
  </protectedRanges>
  <mergeCells count="4">
    <mergeCell ref="A1:C1"/>
    <mergeCell ref="A2:C2"/>
    <mergeCell ref="A3:C3"/>
    <mergeCell ref="B34:C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9" tint="-0.249977111117893"/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6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6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9" tint="-0.249977111117893"/>
  </sheetPr>
  <dimension ref="A1:H142"/>
  <sheetViews>
    <sheetView topLeftCell="A46" workbookViewId="0">
      <selection activeCell="B114" sqref="B114"/>
    </sheetView>
  </sheetViews>
  <sheetFormatPr baseColWidth="10" defaultColWidth="9.140625" defaultRowHeight="11.25" x14ac:dyDescent="0.2"/>
  <cols>
    <col min="1" max="1" width="19.7109375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8" width="11.5703125" style="51" customWidth="1"/>
    <col min="9" max="16384" width="9.140625" style="51"/>
  </cols>
  <sheetData>
    <row r="1" spans="1:5" s="57" customFormat="1" ht="18.95" customHeight="1" x14ac:dyDescent="0.25">
      <c r="A1" s="218" t="str">
        <f>ESF!A1</f>
        <v>PATRONATO DE BOMBEROS DE LEON GTO</v>
      </c>
      <c r="B1" s="218"/>
      <c r="C1" s="218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218" t="s">
        <v>472</v>
      </c>
      <c r="B2" s="218"/>
      <c r="C2" s="218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218" t="str">
        <f>ESF!A3</f>
        <v>Correspondiente del 01 de enero al 31 de Diciembre de 2021</v>
      </c>
      <c r="B3" s="218"/>
      <c r="C3" s="218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8">
        <v>2021</v>
      </c>
      <c r="D7" s="128">
        <v>2020</v>
      </c>
    </row>
    <row r="8" spans="1:5" x14ac:dyDescent="0.2">
      <c r="A8" s="203">
        <v>1111</v>
      </c>
      <c r="B8" s="204" t="s">
        <v>473</v>
      </c>
      <c r="C8" s="206">
        <f>+C9</f>
        <v>13500</v>
      </c>
      <c r="D8" s="206">
        <f>+D9</f>
        <v>8500</v>
      </c>
    </row>
    <row r="9" spans="1:5" x14ac:dyDescent="0.2">
      <c r="A9" s="203" t="s">
        <v>757</v>
      </c>
      <c r="B9" s="179" t="s">
        <v>769</v>
      </c>
      <c r="C9" s="206">
        <f>SUM(C10:C14)</f>
        <v>13500</v>
      </c>
      <c r="D9" s="206">
        <f>SUM(D10:D14)</f>
        <v>8500</v>
      </c>
    </row>
    <row r="10" spans="1:5" x14ac:dyDescent="0.2">
      <c r="A10" s="55" t="s">
        <v>758</v>
      </c>
      <c r="B10" s="46" t="s">
        <v>770</v>
      </c>
      <c r="C10" s="46">
        <v>4000</v>
      </c>
      <c r="D10" s="46">
        <v>4000</v>
      </c>
    </row>
    <row r="11" spans="1:5" x14ac:dyDescent="0.2">
      <c r="A11" s="55" t="s">
        <v>759</v>
      </c>
      <c r="B11" s="46" t="s">
        <v>771</v>
      </c>
      <c r="C11" s="46">
        <v>2000</v>
      </c>
      <c r="D11" s="46">
        <v>2000</v>
      </c>
    </row>
    <row r="12" spans="1:5" x14ac:dyDescent="0.2">
      <c r="A12" s="55" t="s">
        <v>760</v>
      </c>
      <c r="B12" s="46" t="s">
        <v>772</v>
      </c>
      <c r="C12" s="46">
        <v>2500</v>
      </c>
      <c r="D12" s="46">
        <v>2500</v>
      </c>
    </row>
    <row r="13" spans="1:5" x14ac:dyDescent="0.2">
      <c r="A13" s="55" t="s">
        <v>793</v>
      </c>
      <c r="B13" s="46" t="s">
        <v>794</v>
      </c>
      <c r="C13" s="46">
        <v>2500</v>
      </c>
      <c r="D13" s="46">
        <v>0</v>
      </c>
    </row>
    <row r="14" spans="1:5" x14ac:dyDescent="0.2">
      <c r="A14" s="55" t="s">
        <v>795</v>
      </c>
      <c r="B14" s="46" t="s">
        <v>796</v>
      </c>
      <c r="C14" s="46">
        <v>2500</v>
      </c>
      <c r="D14" s="46">
        <v>0</v>
      </c>
    </row>
    <row r="15" spans="1:5" x14ac:dyDescent="0.2">
      <c r="A15" s="207">
        <v>1112</v>
      </c>
      <c r="B15" s="208" t="s">
        <v>474</v>
      </c>
      <c r="C15" s="206">
        <f>+C16</f>
        <v>6132234.9299999997</v>
      </c>
      <c r="D15" s="206">
        <f>+D16</f>
        <v>11478640.98</v>
      </c>
    </row>
    <row r="16" spans="1:5" x14ac:dyDescent="0.2">
      <c r="A16" s="207" t="s">
        <v>761</v>
      </c>
      <c r="B16" s="179" t="s">
        <v>773</v>
      </c>
      <c r="C16" s="206">
        <f>+C17</f>
        <v>6132234.9299999997</v>
      </c>
      <c r="D16" s="206">
        <f>+D17</f>
        <v>11478640.98</v>
      </c>
    </row>
    <row r="17" spans="1:6" x14ac:dyDescent="0.2">
      <c r="A17" s="207" t="s">
        <v>762</v>
      </c>
      <c r="B17" s="179" t="s">
        <v>774</v>
      </c>
      <c r="C17" s="206">
        <f>SUM(C18:C23)</f>
        <v>6132234.9299999997</v>
      </c>
      <c r="D17" s="206">
        <f>SUM(D18:D23)</f>
        <v>11478640.98</v>
      </c>
    </row>
    <row r="18" spans="1:6" x14ac:dyDescent="0.2">
      <c r="A18" s="55" t="s">
        <v>763</v>
      </c>
      <c r="B18" s="46" t="s">
        <v>775</v>
      </c>
      <c r="C18" s="46">
        <v>-1638.73</v>
      </c>
      <c r="D18" s="46">
        <v>43515.519999999997</v>
      </c>
    </row>
    <row r="19" spans="1:6" x14ac:dyDescent="0.2">
      <c r="A19" s="55" t="s">
        <v>764</v>
      </c>
      <c r="B19" s="46" t="s">
        <v>776</v>
      </c>
      <c r="C19" s="46">
        <v>2221080.9500000002</v>
      </c>
      <c r="D19" s="46">
        <v>1095020.47</v>
      </c>
    </row>
    <row r="20" spans="1:6" x14ac:dyDescent="0.2">
      <c r="A20" s="55" t="s">
        <v>765</v>
      </c>
      <c r="B20" s="46" t="s">
        <v>777</v>
      </c>
      <c r="C20" s="46">
        <v>52000</v>
      </c>
      <c r="D20" s="46">
        <v>52000</v>
      </c>
    </row>
    <row r="21" spans="1:6" x14ac:dyDescent="0.2">
      <c r="A21" s="55" t="s">
        <v>766</v>
      </c>
      <c r="B21" s="46" t="s">
        <v>778</v>
      </c>
      <c r="C21" s="46">
        <v>683732.15</v>
      </c>
      <c r="D21" s="46">
        <v>5896240.4000000004</v>
      </c>
    </row>
    <row r="22" spans="1:6" x14ac:dyDescent="0.2">
      <c r="A22" s="55" t="s">
        <v>767</v>
      </c>
      <c r="B22" s="46" t="s">
        <v>779</v>
      </c>
      <c r="C22" s="46">
        <v>49170.75</v>
      </c>
      <c r="D22" s="46">
        <v>26505.1</v>
      </c>
    </row>
    <row r="23" spans="1:6" x14ac:dyDescent="0.2">
      <c r="A23" s="55" t="s">
        <v>768</v>
      </c>
      <c r="B23" s="46" t="s">
        <v>780</v>
      </c>
      <c r="C23" s="46">
        <v>3127889.81</v>
      </c>
      <c r="D23" s="46">
        <v>4365359.49</v>
      </c>
    </row>
    <row r="24" spans="1:6" x14ac:dyDescent="0.2">
      <c r="A24" s="55">
        <v>1113</v>
      </c>
      <c r="B24" s="51" t="s">
        <v>475</v>
      </c>
      <c r="C24" s="56">
        <v>0</v>
      </c>
      <c r="D24" s="56">
        <v>0</v>
      </c>
    </row>
    <row r="25" spans="1:6" x14ac:dyDescent="0.2">
      <c r="A25" s="55">
        <v>1114</v>
      </c>
      <c r="B25" s="51" t="s">
        <v>184</v>
      </c>
      <c r="C25" s="56">
        <v>0</v>
      </c>
      <c r="D25" s="56">
        <v>0</v>
      </c>
    </row>
    <row r="26" spans="1:6" x14ac:dyDescent="0.2">
      <c r="A26" s="55">
        <v>1115</v>
      </c>
      <c r="B26" s="51" t="s">
        <v>185</v>
      </c>
      <c r="C26" s="56">
        <v>0</v>
      </c>
      <c r="D26" s="56">
        <v>0</v>
      </c>
    </row>
    <row r="27" spans="1:6" x14ac:dyDescent="0.2">
      <c r="A27" s="55">
        <v>1116</v>
      </c>
      <c r="B27" s="51" t="s">
        <v>476</v>
      </c>
      <c r="C27" s="56">
        <v>0</v>
      </c>
      <c r="D27" s="56">
        <v>0</v>
      </c>
    </row>
    <row r="28" spans="1:6" x14ac:dyDescent="0.2">
      <c r="A28" s="55">
        <v>1119</v>
      </c>
      <c r="B28" s="51" t="s">
        <v>477</v>
      </c>
      <c r="C28" s="56">
        <v>0</v>
      </c>
      <c r="D28" s="56">
        <v>0</v>
      </c>
    </row>
    <row r="29" spans="1:6" x14ac:dyDescent="0.2">
      <c r="A29" s="207">
        <v>1110</v>
      </c>
      <c r="B29" s="209" t="s">
        <v>611</v>
      </c>
      <c r="C29" s="206">
        <f>+C8+C15</f>
        <v>6145734.9299999997</v>
      </c>
      <c r="D29" s="206">
        <f>+D8+D15</f>
        <v>11487140.98</v>
      </c>
      <c r="E29" s="163"/>
      <c r="F29" s="163"/>
    </row>
    <row r="32" spans="1:6" x14ac:dyDescent="0.2">
      <c r="A32" s="53" t="s">
        <v>161</v>
      </c>
      <c r="B32" s="53"/>
      <c r="C32" s="53"/>
      <c r="D32" s="53"/>
    </row>
    <row r="33" spans="1:4" x14ac:dyDescent="0.2">
      <c r="A33" s="54" t="s">
        <v>146</v>
      </c>
      <c r="B33" s="54" t="s">
        <v>616</v>
      </c>
      <c r="C33" s="128" t="s">
        <v>613</v>
      </c>
      <c r="D33" s="128" t="s">
        <v>164</v>
      </c>
    </row>
    <row r="34" spans="1:4" x14ac:dyDescent="0.2">
      <c r="A34" s="62">
        <v>1230</v>
      </c>
      <c r="B34" s="63" t="s">
        <v>215</v>
      </c>
      <c r="C34" s="123">
        <v>0</v>
      </c>
      <c r="D34" s="123">
        <v>0</v>
      </c>
    </row>
    <row r="35" spans="1:4" x14ac:dyDescent="0.2">
      <c r="A35" s="55">
        <v>1231</v>
      </c>
      <c r="B35" s="51" t="s">
        <v>216</v>
      </c>
      <c r="C35" s="56">
        <v>0</v>
      </c>
      <c r="D35" s="56">
        <v>0</v>
      </c>
    </row>
    <row r="36" spans="1:4" x14ac:dyDescent="0.2">
      <c r="A36" s="55">
        <v>1232</v>
      </c>
      <c r="B36" s="51" t="s">
        <v>217</v>
      </c>
      <c r="C36" s="56">
        <v>0</v>
      </c>
      <c r="D36" s="56">
        <v>0</v>
      </c>
    </row>
    <row r="37" spans="1:4" x14ac:dyDescent="0.2">
      <c r="A37" s="55">
        <v>1233</v>
      </c>
      <c r="B37" s="51" t="s">
        <v>218</v>
      </c>
      <c r="C37" s="56">
        <v>0</v>
      </c>
      <c r="D37" s="56">
        <v>0</v>
      </c>
    </row>
    <row r="38" spans="1:4" x14ac:dyDescent="0.2">
      <c r="A38" s="55">
        <v>1234</v>
      </c>
      <c r="B38" s="51" t="s">
        <v>219</v>
      </c>
      <c r="C38" s="56">
        <v>0</v>
      </c>
      <c r="D38" s="56">
        <v>0</v>
      </c>
    </row>
    <row r="39" spans="1:4" x14ac:dyDescent="0.2">
      <c r="A39" s="55">
        <v>1235</v>
      </c>
      <c r="B39" s="51" t="s">
        <v>220</v>
      </c>
      <c r="C39" s="56">
        <v>0</v>
      </c>
      <c r="D39" s="56">
        <v>0</v>
      </c>
    </row>
    <row r="40" spans="1:4" x14ac:dyDescent="0.2">
      <c r="A40" s="55">
        <v>1236</v>
      </c>
      <c r="B40" s="51" t="s">
        <v>221</v>
      </c>
      <c r="C40" s="56">
        <v>0</v>
      </c>
      <c r="D40" s="56">
        <v>0</v>
      </c>
    </row>
    <row r="41" spans="1:4" x14ac:dyDescent="0.2">
      <c r="A41" s="55">
        <v>1239</v>
      </c>
      <c r="B41" s="51" t="s">
        <v>222</v>
      </c>
      <c r="C41" s="56">
        <v>0</v>
      </c>
      <c r="D41" s="56">
        <v>0</v>
      </c>
    </row>
    <row r="42" spans="1:4" x14ac:dyDescent="0.2">
      <c r="A42" s="207">
        <v>1240</v>
      </c>
      <c r="B42" s="208" t="s">
        <v>223</v>
      </c>
      <c r="C42" s="206">
        <f>SUM(C43:C50)</f>
        <v>277640.14999999997</v>
      </c>
      <c r="D42" s="206">
        <f>SUM(D43:D50)</f>
        <v>269027.01</v>
      </c>
    </row>
    <row r="43" spans="1:4" x14ac:dyDescent="0.2">
      <c r="A43" s="55">
        <v>1241</v>
      </c>
      <c r="B43" s="51" t="s">
        <v>224</v>
      </c>
      <c r="C43" s="46">
        <v>246606.53</v>
      </c>
      <c r="D43" s="56">
        <v>237993.39</v>
      </c>
    </row>
    <row r="44" spans="1:4" x14ac:dyDescent="0.2">
      <c r="A44" s="55">
        <v>1242</v>
      </c>
      <c r="B44" s="51" t="s">
        <v>225</v>
      </c>
      <c r="C44" s="46">
        <v>24137.07</v>
      </c>
      <c r="D44" s="56">
        <v>24137.07</v>
      </c>
    </row>
    <row r="45" spans="1:4" x14ac:dyDescent="0.2">
      <c r="A45" s="55">
        <v>1243</v>
      </c>
      <c r="B45" s="51" t="s">
        <v>226</v>
      </c>
      <c r="C45" s="46">
        <v>6896.55</v>
      </c>
      <c r="D45" s="56">
        <v>6896.55</v>
      </c>
    </row>
    <row r="46" spans="1:4" x14ac:dyDescent="0.2">
      <c r="A46" s="55">
        <v>1244</v>
      </c>
      <c r="B46" s="51" t="s">
        <v>227</v>
      </c>
      <c r="C46" s="46">
        <v>0</v>
      </c>
      <c r="D46" s="56">
        <v>0</v>
      </c>
    </row>
    <row r="47" spans="1:4" x14ac:dyDescent="0.2">
      <c r="A47" s="55">
        <v>1245</v>
      </c>
      <c r="B47" s="51" t="s">
        <v>228</v>
      </c>
      <c r="C47" s="46">
        <v>0</v>
      </c>
      <c r="D47" s="56">
        <v>0</v>
      </c>
    </row>
    <row r="48" spans="1:4" x14ac:dyDescent="0.2">
      <c r="A48" s="55">
        <v>1246</v>
      </c>
      <c r="B48" s="51" t="s">
        <v>229</v>
      </c>
      <c r="C48" s="46">
        <v>0</v>
      </c>
      <c r="D48" s="56">
        <v>0</v>
      </c>
    </row>
    <row r="49" spans="1:4" x14ac:dyDescent="0.2">
      <c r="A49" s="55">
        <v>1247</v>
      </c>
      <c r="B49" s="51" t="s">
        <v>230</v>
      </c>
      <c r="C49" s="46">
        <v>0</v>
      </c>
      <c r="D49" s="56">
        <v>0</v>
      </c>
    </row>
    <row r="50" spans="1:4" x14ac:dyDescent="0.2">
      <c r="A50" s="55">
        <v>1248</v>
      </c>
      <c r="B50" s="51" t="s">
        <v>231</v>
      </c>
      <c r="C50" s="46">
        <v>0</v>
      </c>
      <c r="D50" s="56">
        <v>0</v>
      </c>
    </row>
    <row r="51" spans="1:4" x14ac:dyDescent="0.2">
      <c r="A51" s="207">
        <v>1250</v>
      </c>
      <c r="B51" s="208" t="s">
        <v>233</v>
      </c>
      <c r="C51" s="206">
        <f>SUM(C52:C56)</f>
        <v>119972.04000000001</v>
      </c>
      <c r="D51" s="206">
        <f>SUM(D52:D56)</f>
        <v>119972.04000000001</v>
      </c>
    </row>
    <row r="52" spans="1:4" x14ac:dyDescent="0.2">
      <c r="A52" s="55">
        <v>1251</v>
      </c>
      <c r="B52" s="51" t="s">
        <v>234</v>
      </c>
      <c r="C52" s="46">
        <v>57280.66</v>
      </c>
      <c r="D52" s="56">
        <v>57280.66</v>
      </c>
    </row>
    <row r="53" spans="1:4" x14ac:dyDescent="0.2">
      <c r="A53" s="55">
        <v>1252</v>
      </c>
      <c r="B53" s="51" t="s">
        <v>235</v>
      </c>
      <c r="C53" s="46">
        <v>0</v>
      </c>
      <c r="D53" s="56">
        <v>0</v>
      </c>
    </row>
    <row r="54" spans="1:4" x14ac:dyDescent="0.2">
      <c r="A54" s="55">
        <v>1253</v>
      </c>
      <c r="B54" s="51" t="s">
        <v>236</v>
      </c>
      <c r="C54" s="46">
        <v>0</v>
      </c>
      <c r="D54" s="56">
        <v>0</v>
      </c>
    </row>
    <row r="55" spans="1:4" x14ac:dyDescent="0.2">
      <c r="A55" s="55">
        <v>1254</v>
      </c>
      <c r="B55" s="51" t="s">
        <v>237</v>
      </c>
      <c r="C55" s="46">
        <v>62691.38</v>
      </c>
      <c r="D55" s="56">
        <v>62691.38</v>
      </c>
    </row>
    <row r="56" spans="1:4" x14ac:dyDescent="0.2">
      <c r="A56" s="55">
        <v>1259</v>
      </c>
      <c r="B56" s="51" t="s">
        <v>238</v>
      </c>
      <c r="C56" s="46">
        <v>0</v>
      </c>
      <c r="D56" s="56">
        <v>0</v>
      </c>
    </row>
    <row r="57" spans="1:4" x14ac:dyDescent="0.2">
      <c r="A57" s="55"/>
      <c r="B57" s="138" t="s">
        <v>614</v>
      </c>
      <c r="C57" s="46">
        <v>0</v>
      </c>
      <c r="D57" s="123">
        <v>0</v>
      </c>
    </row>
    <row r="59" spans="1:4" x14ac:dyDescent="0.2">
      <c r="A59" s="53" t="s">
        <v>169</v>
      </c>
      <c r="B59" s="53"/>
      <c r="C59" s="53"/>
      <c r="D59" s="53"/>
    </row>
    <row r="60" spans="1:4" x14ac:dyDescent="0.2">
      <c r="A60" s="54" t="s">
        <v>146</v>
      </c>
      <c r="B60" s="54" t="s">
        <v>616</v>
      </c>
      <c r="C60" s="128">
        <v>2021</v>
      </c>
      <c r="D60" s="128">
        <v>2020</v>
      </c>
    </row>
    <row r="61" spans="1:4" x14ac:dyDescent="0.2">
      <c r="A61" s="207">
        <v>3210</v>
      </c>
      <c r="B61" s="208" t="s">
        <v>612</v>
      </c>
      <c r="C61" s="206">
        <v>-8781648.5200000107</v>
      </c>
      <c r="D61" s="206">
        <v>-7220852.0900000036</v>
      </c>
    </row>
    <row r="62" spans="1:4" x14ac:dyDescent="0.2">
      <c r="A62" s="203"/>
      <c r="B62" s="209" t="s">
        <v>617</v>
      </c>
      <c r="C62" s="206">
        <f>+C63+C75-C107</f>
        <v>3361363.450000002</v>
      </c>
      <c r="D62" s="206">
        <f>+D63+D75-D107</f>
        <v>9893976.9199999981</v>
      </c>
    </row>
    <row r="63" spans="1:4" x14ac:dyDescent="0.2">
      <c r="A63" s="62">
        <v>5400</v>
      </c>
      <c r="B63" s="63" t="s">
        <v>412</v>
      </c>
      <c r="C63" s="123">
        <v>0</v>
      </c>
      <c r="D63" s="123">
        <v>0</v>
      </c>
    </row>
    <row r="64" spans="1:4" x14ac:dyDescent="0.2">
      <c r="A64" s="55">
        <v>5410</v>
      </c>
      <c r="B64" s="51" t="s">
        <v>621</v>
      </c>
      <c r="C64" s="56">
        <v>0</v>
      </c>
      <c r="D64" s="56">
        <v>0</v>
      </c>
    </row>
    <row r="65" spans="1:4" x14ac:dyDescent="0.2">
      <c r="A65" s="55">
        <v>5411</v>
      </c>
      <c r="B65" s="51" t="s">
        <v>414</v>
      </c>
      <c r="C65" s="56">
        <v>0</v>
      </c>
      <c r="D65" s="56">
        <v>0</v>
      </c>
    </row>
    <row r="66" spans="1:4" x14ac:dyDescent="0.2">
      <c r="A66" s="55">
        <v>5420</v>
      </c>
      <c r="B66" s="51" t="s">
        <v>622</v>
      </c>
      <c r="C66" s="56">
        <v>0</v>
      </c>
      <c r="D66" s="56">
        <v>0</v>
      </c>
    </row>
    <row r="67" spans="1:4" x14ac:dyDescent="0.2">
      <c r="A67" s="55">
        <v>5421</v>
      </c>
      <c r="B67" s="51" t="s">
        <v>417</v>
      </c>
      <c r="C67" s="56">
        <v>0</v>
      </c>
      <c r="D67" s="56">
        <v>0</v>
      </c>
    </row>
    <row r="68" spans="1:4" x14ac:dyDescent="0.2">
      <c r="A68" s="55">
        <v>5430</v>
      </c>
      <c r="B68" s="51" t="s">
        <v>623</v>
      </c>
      <c r="C68" s="56">
        <v>0</v>
      </c>
      <c r="D68" s="56">
        <v>0</v>
      </c>
    </row>
    <row r="69" spans="1:4" x14ac:dyDescent="0.2">
      <c r="A69" s="55">
        <v>5431</v>
      </c>
      <c r="B69" s="51" t="s">
        <v>420</v>
      </c>
      <c r="C69" s="56">
        <v>0</v>
      </c>
      <c r="D69" s="56">
        <v>0</v>
      </c>
    </row>
    <row r="70" spans="1:4" x14ac:dyDescent="0.2">
      <c r="A70" s="55">
        <v>5440</v>
      </c>
      <c r="B70" s="51" t="s">
        <v>624</v>
      </c>
      <c r="C70" s="56">
        <v>0</v>
      </c>
      <c r="D70" s="56">
        <v>0</v>
      </c>
    </row>
    <row r="71" spans="1:4" x14ac:dyDescent="0.2">
      <c r="A71" s="55">
        <v>5441</v>
      </c>
      <c r="B71" s="51" t="s">
        <v>624</v>
      </c>
      <c r="C71" s="56">
        <v>0</v>
      </c>
      <c r="D71" s="56">
        <v>0</v>
      </c>
    </row>
    <row r="72" spans="1:4" x14ac:dyDescent="0.2">
      <c r="A72" s="55">
        <v>5450</v>
      </c>
      <c r="B72" s="51" t="s">
        <v>625</v>
      </c>
      <c r="C72" s="56">
        <v>0</v>
      </c>
      <c r="D72" s="56">
        <v>0</v>
      </c>
    </row>
    <row r="73" spans="1:4" x14ac:dyDescent="0.2">
      <c r="A73" s="55">
        <v>5451</v>
      </c>
      <c r="B73" s="51" t="s">
        <v>424</v>
      </c>
      <c r="C73" s="56">
        <v>0</v>
      </c>
      <c r="D73" s="56">
        <v>0</v>
      </c>
    </row>
    <row r="74" spans="1:4" x14ac:dyDescent="0.2">
      <c r="A74" s="55">
        <v>5452</v>
      </c>
      <c r="B74" s="51" t="s">
        <v>425</v>
      </c>
      <c r="C74" s="56">
        <v>0</v>
      </c>
      <c r="D74" s="56">
        <v>0</v>
      </c>
    </row>
    <row r="75" spans="1:4" x14ac:dyDescent="0.2">
      <c r="A75" s="207">
        <v>5500</v>
      </c>
      <c r="B75" s="208" t="s">
        <v>426</v>
      </c>
      <c r="C75" s="206">
        <f>SUM(C76:C106)</f>
        <v>3750362.5</v>
      </c>
      <c r="D75" s="206">
        <f>SUM(D76:D106)</f>
        <v>11068199.629999999</v>
      </c>
    </row>
    <row r="76" spans="1:4" x14ac:dyDescent="0.2">
      <c r="A76" s="55">
        <v>5510</v>
      </c>
      <c r="B76" s="51" t="s">
        <v>427</v>
      </c>
      <c r="C76" s="56">
        <v>0</v>
      </c>
      <c r="D76" s="56">
        <v>0</v>
      </c>
    </row>
    <row r="77" spans="1:4" x14ac:dyDescent="0.2">
      <c r="A77" s="55">
        <v>5511</v>
      </c>
      <c r="B77" s="51" t="s">
        <v>428</v>
      </c>
      <c r="C77" s="56">
        <v>0</v>
      </c>
      <c r="D77" s="56">
        <v>0</v>
      </c>
    </row>
    <row r="78" spans="1:4" x14ac:dyDescent="0.2">
      <c r="A78" s="55">
        <v>5512</v>
      </c>
      <c r="B78" s="51" t="s">
        <v>429</v>
      </c>
      <c r="C78" s="56">
        <v>0</v>
      </c>
      <c r="D78" s="56">
        <v>0</v>
      </c>
    </row>
    <row r="79" spans="1:4" x14ac:dyDescent="0.2">
      <c r="A79" s="164">
        <v>5513</v>
      </c>
      <c r="B79" s="165" t="s">
        <v>430</v>
      </c>
      <c r="C79" s="166">
        <v>0</v>
      </c>
      <c r="D79" s="166">
        <v>0</v>
      </c>
    </row>
    <row r="80" spans="1:4" x14ac:dyDescent="0.2">
      <c r="A80" s="164">
        <v>5514</v>
      </c>
      <c r="B80" s="165" t="s">
        <v>431</v>
      </c>
      <c r="C80" s="166">
        <v>0</v>
      </c>
      <c r="D80" s="166">
        <v>0</v>
      </c>
    </row>
    <row r="81" spans="1:8" x14ac:dyDescent="0.2">
      <c r="A81" s="164">
        <v>5515</v>
      </c>
      <c r="B81" s="165" t="s">
        <v>432</v>
      </c>
      <c r="C81" s="150">
        <v>3842788.8</v>
      </c>
      <c r="D81" s="150">
        <v>3842788.8</v>
      </c>
    </row>
    <row r="82" spans="1:8" x14ac:dyDescent="0.2">
      <c r="A82" s="164">
        <v>5516</v>
      </c>
      <c r="B82" s="165" t="s">
        <v>433</v>
      </c>
      <c r="C82" s="166">
        <v>0</v>
      </c>
      <c r="D82" s="166">
        <v>0</v>
      </c>
    </row>
    <row r="83" spans="1:8" x14ac:dyDescent="0.2">
      <c r="A83" s="164">
        <v>5517</v>
      </c>
      <c r="B83" s="165" t="s">
        <v>434</v>
      </c>
      <c r="C83" s="166">
        <v>0</v>
      </c>
      <c r="D83" s="166">
        <v>0</v>
      </c>
    </row>
    <row r="84" spans="1:8" x14ac:dyDescent="0.2">
      <c r="A84" s="164">
        <v>5518</v>
      </c>
      <c r="B84" s="165" t="s">
        <v>81</v>
      </c>
      <c r="C84" s="166">
        <v>0</v>
      </c>
      <c r="D84" s="166">
        <v>0</v>
      </c>
    </row>
    <row r="85" spans="1:8" x14ac:dyDescent="0.2">
      <c r="A85" s="55">
        <v>5520</v>
      </c>
      <c r="B85" s="51" t="s">
        <v>80</v>
      </c>
      <c r="C85" s="166">
        <v>0</v>
      </c>
      <c r="D85" s="166">
        <v>0</v>
      </c>
    </row>
    <row r="86" spans="1:8" x14ac:dyDescent="0.2">
      <c r="A86" s="55">
        <v>5521</v>
      </c>
      <c r="B86" s="51" t="s">
        <v>435</v>
      </c>
      <c r="C86" s="166">
        <v>-92426.300000000017</v>
      </c>
      <c r="D86" s="166">
        <v>7225410.8300000001</v>
      </c>
      <c r="G86" s="56"/>
      <c r="H86" s="56"/>
    </row>
    <row r="87" spans="1:8" x14ac:dyDescent="0.2">
      <c r="A87" s="55">
        <v>5522</v>
      </c>
      <c r="B87" s="51" t="s">
        <v>436</v>
      </c>
      <c r="C87" s="166">
        <v>0</v>
      </c>
      <c r="D87" s="166">
        <v>0</v>
      </c>
    </row>
    <row r="88" spans="1:8" x14ac:dyDescent="0.2">
      <c r="A88" s="55">
        <v>5530</v>
      </c>
      <c r="B88" s="51" t="s">
        <v>437</v>
      </c>
      <c r="C88" s="56">
        <v>0</v>
      </c>
      <c r="D88" s="56">
        <v>0</v>
      </c>
    </row>
    <row r="89" spans="1:8" x14ac:dyDescent="0.2">
      <c r="A89" s="55">
        <v>5531</v>
      </c>
      <c r="B89" s="51" t="s">
        <v>438</v>
      </c>
      <c r="C89" s="56">
        <v>0</v>
      </c>
      <c r="D89" s="56">
        <v>0</v>
      </c>
    </row>
    <row r="90" spans="1:8" x14ac:dyDescent="0.2">
      <c r="A90" s="55">
        <v>5532</v>
      </c>
      <c r="B90" s="51" t="s">
        <v>439</v>
      </c>
      <c r="C90" s="56">
        <v>0</v>
      </c>
      <c r="D90" s="56">
        <v>0</v>
      </c>
    </row>
    <row r="91" spans="1:8" x14ac:dyDescent="0.2">
      <c r="A91" s="55">
        <v>5533</v>
      </c>
      <c r="B91" s="51" t="s">
        <v>440</v>
      </c>
      <c r="C91" s="56">
        <v>0</v>
      </c>
      <c r="D91" s="56">
        <v>0</v>
      </c>
    </row>
    <row r="92" spans="1:8" x14ac:dyDescent="0.2">
      <c r="A92" s="55">
        <v>5534</v>
      </c>
      <c r="B92" s="51" t="s">
        <v>441</v>
      </c>
      <c r="C92" s="56">
        <v>0</v>
      </c>
      <c r="D92" s="56">
        <v>0</v>
      </c>
    </row>
    <row r="93" spans="1:8" x14ac:dyDescent="0.2">
      <c r="A93" s="55">
        <v>5535</v>
      </c>
      <c r="B93" s="51" t="s">
        <v>442</v>
      </c>
      <c r="C93" s="56">
        <v>0</v>
      </c>
      <c r="D93" s="56">
        <v>0</v>
      </c>
    </row>
    <row r="94" spans="1:8" x14ac:dyDescent="0.2">
      <c r="A94" s="55">
        <v>5540</v>
      </c>
      <c r="B94" s="51" t="s">
        <v>443</v>
      </c>
      <c r="C94" s="56">
        <v>0</v>
      </c>
      <c r="D94" s="56">
        <v>0</v>
      </c>
    </row>
    <row r="95" spans="1:8" x14ac:dyDescent="0.2">
      <c r="A95" s="55">
        <v>5541</v>
      </c>
      <c r="B95" s="51" t="s">
        <v>443</v>
      </c>
      <c r="C95" s="56">
        <v>0</v>
      </c>
      <c r="D95" s="56">
        <v>0</v>
      </c>
    </row>
    <row r="96" spans="1:8" x14ac:dyDescent="0.2">
      <c r="A96" s="55">
        <v>5550</v>
      </c>
      <c r="B96" s="51" t="s">
        <v>444</v>
      </c>
      <c r="C96" s="56">
        <v>0</v>
      </c>
      <c r="D96" s="56">
        <v>0</v>
      </c>
    </row>
    <row r="97" spans="1:8" x14ac:dyDescent="0.2">
      <c r="A97" s="55">
        <v>5551</v>
      </c>
      <c r="B97" s="51" t="s">
        <v>444</v>
      </c>
      <c r="C97" s="56">
        <v>0</v>
      </c>
      <c r="D97" s="56">
        <v>0</v>
      </c>
    </row>
    <row r="98" spans="1:8" x14ac:dyDescent="0.2">
      <c r="A98" s="55">
        <v>5590</v>
      </c>
      <c r="B98" s="51" t="s">
        <v>445</v>
      </c>
      <c r="C98" s="56">
        <v>0</v>
      </c>
      <c r="D98" s="56">
        <v>0</v>
      </c>
    </row>
    <row r="99" spans="1:8" x14ac:dyDescent="0.2">
      <c r="A99" s="55">
        <v>5591</v>
      </c>
      <c r="B99" s="51" t="s">
        <v>446</v>
      </c>
      <c r="C99" s="56">
        <v>0</v>
      </c>
      <c r="D99" s="56">
        <v>0</v>
      </c>
    </row>
    <row r="100" spans="1:8" x14ac:dyDescent="0.2">
      <c r="A100" s="55">
        <v>5592</v>
      </c>
      <c r="B100" s="51" t="s">
        <v>447</v>
      </c>
      <c r="C100" s="56">
        <v>0</v>
      </c>
      <c r="D100" s="56">
        <v>0</v>
      </c>
    </row>
    <row r="101" spans="1:8" x14ac:dyDescent="0.2">
      <c r="A101" s="55">
        <v>5593</v>
      </c>
      <c r="B101" s="51" t="s">
        <v>448</v>
      </c>
      <c r="C101" s="56">
        <v>0</v>
      </c>
      <c r="D101" s="56">
        <v>0</v>
      </c>
    </row>
    <row r="102" spans="1:8" x14ac:dyDescent="0.2">
      <c r="A102" s="55">
        <v>5594</v>
      </c>
      <c r="B102" s="51" t="s">
        <v>626</v>
      </c>
      <c r="C102" s="56">
        <v>0</v>
      </c>
      <c r="D102" s="56">
        <v>0</v>
      </c>
    </row>
    <row r="103" spans="1:8" x14ac:dyDescent="0.2">
      <c r="A103" s="55">
        <v>5595</v>
      </c>
      <c r="B103" s="51" t="s">
        <v>449</v>
      </c>
      <c r="C103" s="56">
        <v>0</v>
      </c>
      <c r="D103" s="56">
        <v>0</v>
      </c>
    </row>
    <row r="104" spans="1:8" x14ac:dyDescent="0.2">
      <c r="A104" s="55">
        <v>5596</v>
      </c>
      <c r="B104" s="51" t="s">
        <v>343</v>
      </c>
      <c r="C104" s="56">
        <v>0</v>
      </c>
      <c r="D104" s="56">
        <v>0</v>
      </c>
    </row>
    <row r="105" spans="1:8" x14ac:dyDescent="0.2">
      <c r="A105" s="55">
        <v>5597</v>
      </c>
      <c r="B105" s="51" t="s">
        <v>450</v>
      </c>
      <c r="C105" s="56">
        <v>0</v>
      </c>
      <c r="D105" s="56">
        <v>0</v>
      </c>
    </row>
    <row r="106" spans="1:8" x14ac:dyDescent="0.2">
      <c r="A106" s="55">
        <v>5599</v>
      </c>
      <c r="B106" s="51" t="s">
        <v>451</v>
      </c>
      <c r="C106" s="56">
        <v>0</v>
      </c>
      <c r="D106" s="56">
        <v>0</v>
      </c>
    </row>
    <row r="107" spans="1:8" x14ac:dyDescent="0.2">
      <c r="A107" s="207">
        <v>5600</v>
      </c>
      <c r="B107" s="208" t="s">
        <v>79</v>
      </c>
      <c r="C107" s="206">
        <f>SUM(C108:C109)</f>
        <v>388999.04999999795</v>
      </c>
      <c r="D107" s="206">
        <f>SUM(D108:D109)</f>
        <v>1174222.71</v>
      </c>
    </row>
    <row r="108" spans="1:8" x14ac:dyDescent="0.2">
      <c r="A108" s="55">
        <v>5610</v>
      </c>
      <c r="B108" s="51" t="s">
        <v>452</v>
      </c>
      <c r="C108" s="166">
        <v>388999.04999999795</v>
      </c>
      <c r="D108" s="166">
        <v>1174222.71</v>
      </c>
    </row>
    <row r="109" spans="1:8" x14ac:dyDescent="0.2">
      <c r="A109" s="55">
        <v>5611</v>
      </c>
      <c r="B109" s="51" t="s">
        <v>453</v>
      </c>
      <c r="C109" s="56">
        <v>0</v>
      </c>
      <c r="D109" s="56">
        <v>0</v>
      </c>
    </row>
    <row r="110" spans="1:8" x14ac:dyDescent="0.2">
      <c r="A110" s="207">
        <v>2110</v>
      </c>
      <c r="B110" s="210" t="s">
        <v>618</v>
      </c>
      <c r="C110" s="206">
        <f>SUM(C111:C115)</f>
        <v>-106113.91999999943</v>
      </c>
      <c r="D110" s="206">
        <f>SUM(D111:D115)</f>
        <v>4550360.9400000004</v>
      </c>
    </row>
    <row r="111" spans="1:8" x14ac:dyDescent="0.2">
      <c r="A111" s="55">
        <v>2111</v>
      </c>
      <c r="B111" s="51" t="s">
        <v>627</v>
      </c>
      <c r="C111" s="150">
        <v>-106113.91999999943</v>
      </c>
      <c r="D111" s="166">
        <v>4550360.9400000004</v>
      </c>
      <c r="G111" s="56"/>
      <c r="H111" s="56"/>
    </row>
    <row r="112" spans="1:8" x14ac:dyDescent="0.2">
      <c r="A112" s="55">
        <v>2112</v>
      </c>
      <c r="B112" s="51" t="s">
        <v>628</v>
      </c>
      <c r="C112" s="150"/>
      <c r="D112" s="166">
        <v>0</v>
      </c>
    </row>
    <row r="113" spans="1:8" x14ac:dyDescent="0.2">
      <c r="A113" s="55">
        <v>2112</v>
      </c>
      <c r="B113" s="51" t="s">
        <v>629</v>
      </c>
      <c r="C113" s="150">
        <v>0</v>
      </c>
      <c r="D113" s="166">
        <v>0</v>
      </c>
    </row>
    <row r="114" spans="1:8" x14ac:dyDescent="0.2">
      <c r="A114" s="55">
        <v>2115</v>
      </c>
      <c r="B114" s="51" t="s">
        <v>631</v>
      </c>
      <c r="C114" s="166">
        <v>0</v>
      </c>
      <c r="D114" s="166">
        <v>0</v>
      </c>
    </row>
    <row r="115" spans="1:8" x14ac:dyDescent="0.2">
      <c r="A115" s="55">
        <v>2114</v>
      </c>
      <c r="B115" s="51" t="s">
        <v>630</v>
      </c>
      <c r="C115" s="166">
        <v>0</v>
      </c>
      <c r="D115" s="166">
        <v>0</v>
      </c>
    </row>
    <row r="116" spans="1:8" x14ac:dyDescent="0.2">
      <c r="A116" s="203"/>
      <c r="B116" s="209" t="s">
        <v>619</v>
      </c>
      <c r="C116" s="206">
        <f>SUM(C111:C115)</f>
        <v>-106113.91999999943</v>
      </c>
      <c r="D116" s="206">
        <f>SUM(D111:D115)</f>
        <v>4550360.9400000004</v>
      </c>
    </row>
    <row r="117" spans="1:8" x14ac:dyDescent="0.2">
      <c r="A117" s="62">
        <v>1120</v>
      </c>
      <c r="B117" s="139" t="s">
        <v>620</v>
      </c>
      <c r="C117" s="163">
        <v>0</v>
      </c>
      <c r="D117" s="163">
        <v>0</v>
      </c>
    </row>
    <row r="118" spans="1:8" x14ac:dyDescent="0.2">
      <c r="A118" s="55">
        <v>1124</v>
      </c>
      <c r="B118" s="162" t="s">
        <v>636</v>
      </c>
      <c r="C118" s="150">
        <v>0</v>
      </c>
      <c r="D118" s="166">
        <v>0</v>
      </c>
    </row>
    <row r="119" spans="1:8" x14ac:dyDescent="0.2">
      <c r="A119" s="55">
        <v>1124</v>
      </c>
      <c r="B119" s="162" t="s">
        <v>637</v>
      </c>
      <c r="C119" s="56">
        <v>0</v>
      </c>
      <c r="D119" s="56">
        <v>0</v>
      </c>
    </row>
    <row r="120" spans="1:8" x14ac:dyDescent="0.2">
      <c r="A120" s="55">
        <v>1124</v>
      </c>
      <c r="B120" s="162" t="s">
        <v>638</v>
      </c>
      <c r="C120" s="56">
        <v>0</v>
      </c>
      <c r="D120" s="56">
        <v>0</v>
      </c>
    </row>
    <row r="121" spans="1:8" x14ac:dyDescent="0.2">
      <c r="A121" s="55">
        <v>1124</v>
      </c>
      <c r="B121" s="162" t="s">
        <v>639</v>
      </c>
      <c r="C121" s="56">
        <v>0</v>
      </c>
      <c r="D121" s="56">
        <v>0</v>
      </c>
    </row>
    <row r="122" spans="1:8" x14ac:dyDescent="0.2">
      <c r="A122" s="55">
        <v>1124</v>
      </c>
      <c r="B122" s="162" t="s">
        <v>640</v>
      </c>
      <c r="C122" s="56">
        <v>0</v>
      </c>
      <c r="D122" s="56">
        <v>0</v>
      </c>
    </row>
    <row r="123" spans="1:8" x14ac:dyDescent="0.2">
      <c r="A123" s="55">
        <v>1124</v>
      </c>
      <c r="B123" s="162" t="s">
        <v>641</v>
      </c>
      <c r="C123" s="56">
        <v>0</v>
      </c>
      <c r="D123" s="56">
        <v>0</v>
      </c>
    </row>
    <row r="124" spans="1:8" x14ac:dyDescent="0.2">
      <c r="A124" s="55">
        <v>1122</v>
      </c>
      <c r="B124" s="162" t="s">
        <v>633</v>
      </c>
      <c r="C124" s="56">
        <v>0</v>
      </c>
      <c r="D124" s="56">
        <v>0</v>
      </c>
    </row>
    <row r="125" spans="1:8" x14ac:dyDescent="0.2">
      <c r="A125" s="55">
        <v>1122</v>
      </c>
      <c r="B125" s="162" t="s">
        <v>634</v>
      </c>
      <c r="C125" s="56">
        <v>0</v>
      </c>
      <c r="D125" s="56">
        <v>0</v>
      </c>
    </row>
    <row r="126" spans="1:8" x14ac:dyDescent="0.2">
      <c r="A126" s="55">
        <v>1122</v>
      </c>
      <c r="B126" s="162" t="s">
        <v>635</v>
      </c>
      <c r="C126" s="56">
        <v>0</v>
      </c>
      <c r="D126" s="56">
        <v>0</v>
      </c>
    </row>
    <row r="127" spans="1:8" x14ac:dyDescent="0.2">
      <c r="A127" s="203"/>
      <c r="B127" s="211" t="s">
        <v>632</v>
      </c>
      <c r="C127" s="206">
        <f>C61+C62-C116</f>
        <v>-5314171.1500000097</v>
      </c>
      <c r="D127" s="206">
        <f>D61+D62-D116</f>
        <v>-1877236.1100000059</v>
      </c>
      <c r="H127" s="56"/>
    </row>
    <row r="129" spans="2:8" x14ac:dyDescent="0.2">
      <c r="H129" s="140"/>
    </row>
    <row r="130" spans="2:8" ht="12.75" x14ac:dyDescent="0.2">
      <c r="B130" s="215" t="s">
        <v>649</v>
      </c>
      <c r="C130" s="215"/>
    </row>
    <row r="131" spans="2:8" x14ac:dyDescent="0.2">
      <c r="B131" s="167"/>
      <c r="C131" s="167"/>
    </row>
    <row r="132" spans="2:8" x14ac:dyDescent="0.2">
      <c r="B132" s="167"/>
      <c r="C132" s="167"/>
    </row>
    <row r="133" spans="2:8" x14ac:dyDescent="0.2">
      <c r="B133" s="167" t="s">
        <v>781</v>
      </c>
      <c r="C133" s="46">
        <v>-2591571.1000000052</v>
      </c>
    </row>
    <row r="134" spans="2:8" ht="22.5" x14ac:dyDescent="0.2">
      <c r="B134" s="168" t="s">
        <v>782</v>
      </c>
      <c r="C134" s="42"/>
    </row>
    <row r="135" spans="2:8" x14ac:dyDescent="0.2">
      <c r="B135" s="167"/>
      <c r="C135" s="42"/>
    </row>
    <row r="136" spans="2:8" x14ac:dyDescent="0.2">
      <c r="B136" s="167" t="s">
        <v>781</v>
      </c>
      <c r="C136" s="42"/>
    </row>
    <row r="137" spans="2:8" ht="22.5" x14ac:dyDescent="0.2">
      <c r="B137" s="168" t="s">
        <v>783</v>
      </c>
      <c r="C137" s="42"/>
    </row>
    <row r="138" spans="2:8" x14ac:dyDescent="0.2">
      <c r="B138" s="167"/>
      <c r="C138" s="42"/>
    </row>
    <row r="139" spans="2:8" x14ac:dyDescent="0.2">
      <c r="B139" s="167"/>
      <c r="C139" s="42"/>
    </row>
    <row r="140" spans="2:8" x14ac:dyDescent="0.2">
      <c r="B140" s="167" t="s">
        <v>781</v>
      </c>
      <c r="C140" s="42"/>
    </row>
    <row r="141" spans="2:8" ht="15" x14ac:dyDescent="0.25">
      <c r="B141" t="s">
        <v>784</v>
      </c>
      <c r="C141" s="42"/>
    </row>
    <row r="142" spans="2:8" ht="15" x14ac:dyDescent="0.25">
      <c r="B142" t="s">
        <v>785</v>
      </c>
      <c r="C142" s="42"/>
    </row>
  </sheetData>
  <sheetProtection formatCells="0" formatColumns="0" formatRows="0" insertColumns="0" insertRows="0" insertHyperlinks="0" deleteColumns="0" deleteRows="0" sort="0" autoFilter="0" pivotTables="0"/>
  <protectedRanges>
    <protectedRange sqref="B133:B134 B136:B137 B140:B141" name="Rango1_1_1_2_1_5_1"/>
  </protectedRanges>
  <mergeCells count="4">
    <mergeCell ref="A1:C1"/>
    <mergeCell ref="A2:C2"/>
    <mergeCell ref="A3:C3"/>
    <mergeCell ref="B130:C130"/>
  </mergeCells>
  <dataValidations count="2">
    <dataValidation allowBlank="1" showInputMessage="1" showErrorMessage="1" prompt="Importe final del periodo que corresponde la información financiera trimestral que se presenta." sqref="C7 C60" xr:uid="{B67D70BC-CB3D-4F2C-BC3E-D4007B6C67DF}"/>
    <dataValidation allowBlank="1" showInputMessage="1" showErrorMessage="1" prompt="Saldo al 31 de diciembre del año anterior que se presenta" sqref="D7 D60" xr:uid="{7F667403-BBD6-4F21-870D-A3FD5BA2632A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9" tint="-0.249977111117893"/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6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6" t="s">
        <v>29</v>
      </c>
      <c r="B9" s="141" t="s">
        <v>604</v>
      </c>
    </row>
    <row r="10" spans="1:2" ht="15" customHeight="1" x14ac:dyDescent="0.2">
      <c r="A10" s="142"/>
      <c r="B10" s="141" t="s">
        <v>75</v>
      </c>
    </row>
    <row r="11" spans="1:2" ht="15" customHeight="1" x14ac:dyDescent="0.2">
      <c r="A11" s="142"/>
      <c r="B11" s="143" t="s">
        <v>178</v>
      </c>
    </row>
    <row r="13" spans="1:2" ht="15" customHeight="1" x14ac:dyDescent="0.2">
      <c r="A13" s="116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6" t="s">
        <v>609</v>
      </c>
      <c r="B16" s="135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CoordContabilidad</cp:lastModifiedBy>
  <cp:lastPrinted>2020-02-04T18:43:53Z</cp:lastPrinted>
  <dcterms:created xsi:type="dcterms:W3CDTF">2012-12-11T20:36:24Z</dcterms:created>
  <dcterms:modified xsi:type="dcterms:W3CDTF">2022-01-21T05:51:59Z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